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<sst xmlns="http://schemas.openxmlformats.org/spreadsheetml/2006/main" count="384" uniqueCount="183">
  <si>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</si>
  <si>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</si>
  <si>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</si>
  <si>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</si>
  <si>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</si>
  <si>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</si>
  <si>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</si>
  <si>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</si>
  <si>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</si>
  <si>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</si>
  <si>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</si>
  <si>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</si>
  <si>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</si>
  <si>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</si>
  <si>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</si>
  <si>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</si>
  <si>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</si>
  <si>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</si>
  <si>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</si>
  <si>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</si>
  <si>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</si>
  <si>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</si>
  <si>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</si>
  <si>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</si>
  <si>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</si>
  <si>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</si>
  <si>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</si>
  <si>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</si>
  <si>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</si>
  <si>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</si>
  <si>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</si>
  <si>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</si>
  <si>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</si>
  <si>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</si>
  <si>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</si>
  <si>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</si>
  <si>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</si>
  <si>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</si>
  <si>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</si>
  <si>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</si>
  <si>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</si>
  <si>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</si>
  <si>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</si>
  <si>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</si>
  <si>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</si>
  <si>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</si>
  <si>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</si>
  <si>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</si>
  <si>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</si>
  <si>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</si>
  <si>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</si>
  <si>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</si>
  <si>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</si>
  <si>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</si>
  <si>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</si>
  <si>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</si>
  <si>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</si>
  <si>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</si>
  <si>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</si>
  <si>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</si>
  <si>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</si>
  <si>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</si>
  <si>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</si>
  <si>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</si>
  <si>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</si>
  <si>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</si>
  <si>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</si>
  <si>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</si>
  <si>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</si>
  <si>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</si>
  <si>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</si>
  <si>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</si>
  <si>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</si>
  <si>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</si>
  <si>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</si>
  <si>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</si>
  <si>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</si>
  <si>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</si>
  <si>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</si>
  <si>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</si>
  <si>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</si>
  <si>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</si>
  <si>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</si>
  <si>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</si>
  <si>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</si>
  <si>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</si>
  <si>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</si>
  <si>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</si>
  <si>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</si>
  <si>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</si>
  <si>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</si>
  <si>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</si>
  <si>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</si>
  <si>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</si>
  <si>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</si>
  <si>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</si>
  <si>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</si>
  <si>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</si>
  <si>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</si>
  <si>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</si>
  <si>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</si>
  <si>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</si>
  <si>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</si>
  <si>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</si>
  <si>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</si>
  <si>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</si>
  <si>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</si>
  <si>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</si>
  <si>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</si>
  <si>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</si>
  <si>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</si>
  <si>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</si>
  <si>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</si>
  <si>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</si>
  <si>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</si>
  <si>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</si>
  <si>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</si>
  <si>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</si>
  <si>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</si>
  <si>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</si>
  <si>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</si>
  <si>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</si>
  <si>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</si>
  <si>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</si>
  <si>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</si>
  <si>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</si>
  <si>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</si>
  <si>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</si>
  <si>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</si>
  <si>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</si>
  <si>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</si>
  <si>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</si>
  <si>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</si>
  <si>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</si>
  <si>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</si>
  <si>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</si>
  <si>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</si>
  <si>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</si>
  <si>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</si>
  <si>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</si>
  <si>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</si>
  <si>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</si>
  <si>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</si>
  <si>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</si>
  <si>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</si>
  <si>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</si>
  <si>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</si>
  <si>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</si>
  <si>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</si>
  <si>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</si>
  <si>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</si>
  <si>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</si>
  <si>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</si>
  <si>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</si>
  <si>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</si>
  <si>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</si>
  <si>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</si>
  <si>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</si>
  <si>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</si>
  <si>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</si>
  <si>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</si>
  <si>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</si>
  <si>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</si>
  <si>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</si>
  <si>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</si>
  <si>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</si>
  <si>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</si>
  <si>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</si>
  <si>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</si>
  <si>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</si>
  <si>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</si>
  <si>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</si>
  <si>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</si>
  <si>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</si>
  <si>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</si>
  <si>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</si>
  <si>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</si>
  <si>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</si>
  <si>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</si>
  <si>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Lucian -Costin Dindirică</t>
  </si>
  <si>
    <t>Director executiv adj.,</t>
  </si>
  <si>
    <t>Lucia Ștefan</t>
  </si>
  <si>
    <t>La Hotărârea nr.378/28.07.2022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</si>
</sst>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4"/>
      <color indexed="10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>
      <alignment horizontal="right"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 applyProtection="1">
      <alignment horizontal="right"/>
      <protection/>
    </xf>
    <xf numFmtId="172" fontId="21" fillId="24" borderId="0" xfId="0" applyNumberFormat="1" applyFont="1" applyFill="1" applyAlignment="1" applyProtection="1">
      <alignment horizontal="left"/>
      <protection/>
    </xf>
    <xf numFmtId="0" fontId="22" fillId="24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172" fontId="22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72" fontId="23" fillId="24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32">
      <selection activeCell="H306" sqref="H306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148" customWidth="1"/>
    <col min="4" max="4" width="17.8515625" style="89" customWidth="1"/>
    <col min="5" max="5" width="16.57421875" style="44" hidden="1" customWidth="1"/>
    <col min="6" max="6" width="21.00390625" style="44" customWidth="1"/>
    <col min="7" max="7" width="21.7109375" style="109" customWidth="1"/>
    <col min="8" max="8" width="22.00390625" style="109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2" t="s">
        <v>0</v>
      </c>
      <c r="K1" s="102"/>
    </row>
    <row r="2" spans="1:22" ht="18" customHeight="1">
      <c r="A2" s="42"/>
      <c r="B2" s="43"/>
      <c r="D2" s="128"/>
      <c r="E2" s="45"/>
      <c r="I2" s="169" t="s">
        <v>182</v>
      </c>
      <c r="J2" s="169"/>
      <c r="K2" s="170"/>
      <c r="L2" s="5"/>
      <c r="P2" s="6"/>
      <c r="R2" s="7"/>
      <c r="V2" s="7"/>
    </row>
    <row r="3" spans="1:22" s="9" customFormat="1" ht="18" customHeight="1">
      <c r="A3" s="42"/>
      <c r="B3" s="43"/>
      <c r="C3" s="148"/>
      <c r="D3" s="128"/>
      <c r="E3" s="45"/>
      <c r="F3" s="44"/>
      <c r="G3" s="174"/>
      <c r="H3" s="175"/>
      <c r="I3" s="175"/>
      <c r="J3" s="175"/>
      <c r="K3" s="175"/>
      <c r="L3" s="8"/>
      <c r="P3" s="10"/>
      <c r="R3" s="11"/>
      <c r="V3" s="11"/>
    </row>
    <row r="4" spans="1:22" s="9" customFormat="1" ht="18" customHeight="1">
      <c r="A4" s="42"/>
      <c r="B4" s="43"/>
      <c r="C4" s="148"/>
      <c r="D4" s="128"/>
      <c r="E4" s="45"/>
      <c r="F4" s="44"/>
      <c r="G4" s="110"/>
      <c r="H4" s="110"/>
      <c r="I4" s="46"/>
      <c r="J4" s="46"/>
      <c r="K4" s="46"/>
      <c r="L4" s="8"/>
      <c r="P4" s="10"/>
      <c r="R4" s="11"/>
      <c r="V4" s="11"/>
    </row>
    <row r="5" spans="1:11" ht="18" customHeight="1">
      <c r="A5" s="160" t="s">
        <v>168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8" customHeight="1">
      <c r="A6" s="176" t="s">
        <v>176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8" customHeight="1">
      <c r="A7" s="48"/>
      <c r="B7" s="49"/>
      <c r="C7" s="149"/>
      <c r="D7" s="90"/>
      <c r="E7" s="48"/>
      <c r="F7" s="48"/>
      <c r="G7" s="111"/>
      <c r="H7" s="111"/>
      <c r="I7" s="48"/>
      <c r="J7" s="48"/>
      <c r="K7" s="48"/>
    </row>
    <row r="8" spans="1:11" ht="18" customHeight="1" thickBot="1">
      <c r="A8" s="50"/>
      <c r="B8" s="51"/>
      <c r="C8" s="150"/>
      <c r="D8" s="91"/>
      <c r="E8" s="47"/>
      <c r="F8" s="47"/>
      <c r="G8" s="112"/>
      <c r="H8" s="112"/>
      <c r="I8" s="47"/>
      <c r="K8" s="88" t="s">
        <v>1</v>
      </c>
    </row>
    <row r="9" spans="1:11" ht="40.5" customHeight="1" thickBot="1" thickTop="1">
      <c r="A9" s="163" t="s">
        <v>2</v>
      </c>
      <c r="B9" s="161" t="s">
        <v>3</v>
      </c>
      <c r="C9" s="168" t="s">
        <v>4</v>
      </c>
      <c r="D9" s="162" t="s">
        <v>166</v>
      </c>
      <c r="E9" s="155"/>
      <c r="F9" s="156" t="s">
        <v>167</v>
      </c>
      <c r="G9" s="165" t="s">
        <v>165</v>
      </c>
      <c r="H9" s="173" t="s">
        <v>5</v>
      </c>
      <c r="I9" s="161" t="s">
        <v>6</v>
      </c>
      <c r="J9" s="161" t="s">
        <v>7</v>
      </c>
      <c r="K9" s="161" t="s">
        <v>8</v>
      </c>
    </row>
    <row r="10" spans="1:11" ht="12" customHeight="1" thickBot="1" thickTop="1">
      <c r="A10" s="163"/>
      <c r="B10" s="161"/>
      <c r="C10" s="168"/>
      <c r="D10" s="162"/>
      <c r="E10" s="155"/>
      <c r="F10" s="157"/>
      <c r="G10" s="166"/>
      <c r="H10" s="173"/>
      <c r="I10" s="161"/>
      <c r="J10" s="161" t="s">
        <v>9</v>
      </c>
      <c r="K10" s="161"/>
    </row>
    <row r="11" spans="1:11" ht="12" customHeight="1" thickBot="1" thickTop="1">
      <c r="A11" s="163"/>
      <c r="B11" s="161"/>
      <c r="C11" s="168"/>
      <c r="D11" s="162"/>
      <c r="E11" s="155"/>
      <c r="F11" s="157"/>
      <c r="G11" s="166"/>
      <c r="H11" s="173"/>
      <c r="I11" s="161"/>
      <c r="J11" s="161" t="s">
        <v>10</v>
      </c>
      <c r="K11" s="161"/>
    </row>
    <row r="12" spans="1:11" ht="2.25" customHeight="1" thickBot="1" thickTop="1">
      <c r="A12" s="163"/>
      <c r="B12" s="161"/>
      <c r="C12" s="168"/>
      <c r="D12" s="162"/>
      <c r="E12" s="155"/>
      <c r="F12" s="157"/>
      <c r="G12" s="166"/>
      <c r="H12" s="173"/>
      <c r="I12" s="161"/>
      <c r="J12" s="161" t="s">
        <v>11</v>
      </c>
      <c r="K12" s="161"/>
    </row>
    <row r="13" spans="1:11" ht="12" customHeight="1" thickBot="1" thickTop="1">
      <c r="A13" s="163"/>
      <c r="B13" s="161"/>
      <c r="C13" s="168"/>
      <c r="D13" s="162"/>
      <c r="E13" s="155"/>
      <c r="F13" s="157"/>
      <c r="G13" s="166"/>
      <c r="H13" s="173"/>
      <c r="I13" s="161"/>
      <c r="J13" s="161"/>
      <c r="K13" s="161"/>
    </row>
    <row r="14" spans="1:11" ht="12" customHeight="1" thickBot="1" thickTop="1">
      <c r="A14" s="163"/>
      <c r="B14" s="161"/>
      <c r="C14" s="168"/>
      <c r="D14" s="162"/>
      <c r="E14" s="155"/>
      <c r="F14" s="157"/>
      <c r="G14" s="166"/>
      <c r="H14" s="173"/>
      <c r="I14" s="161"/>
      <c r="J14" s="161"/>
      <c r="K14" s="161"/>
    </row>
    <row r="15" spans="1:11" ht="56.25" customHeight="1" thickBot="1" thickTop="1">
      <c r="A15" s="163"/>
      <c r="B15" s="161"/>
      <c r="C15" s="168"/>
      <c r="D15" s="162"/>
      <c r="E15" s="155"/>
      <c r="F15" s="157"/>
      <c r="G15" s="166"/>
      <c r="H15" s="173"/>
      <c r="I15" s="161"/>
      <c r="J15" s="161"/>
      <c r="K15" s="161"/>
    </row>
    <row r="16" spans="1:11" ht="12.75" customHeight="1" thickBot="1" thickTop="1">
      <c r="A16" s="163"/>
      <c r="B16" s="161"/>
      <c r="C16" s="168"/>
      <c r="D16" s="162"/>
      <c r="E16" s="155"/>
      <c r="F16" s="157"/>
      <c r="G16" s="166"/>
      <c r="H16" s="173"/>
      <c r="I16" s="161"/>
      <c r="J16" s="161"/>
      <c r="K16" s="161"/>
    </row>
    <row r="17" spans="1:11" ht="12.75" customHeight="1" hidden="1" thickBot="1" thickTop="1">
      <c r="A17" s="163"/>
      <c r="B17" s="161"/>
      <c r="C17" s="168"/>
      <c r="D17" s="162"/>
      <c r="E17" s="155"/>
      <c r="F17" s="158"/>
      <c r="G17" s="167"/>
      <c r="H17" s="173"/>
      <c r="I17" s="161"/>
      <c r="J17" s="161"/>
      <c r="K17" s="161"/>
    </row>
    <row r="18" spans="1:11" s="87" customFormat="1" ht="20.25" customHeight="1" thickBot="1" thickTop="1">
      <c r="A18" s="81" t="s">
        <v>12</v>
      </c>
      <c r="B18" s="82" t="s">
        <v>13</v>
      </c>
      <c r="C18" s="147">
        <v>1</v>
      </c>
      <c r="D18" s="92">
        <v>2</v>
      </c>
      <c r="E18" s="83">
        <v>3</v>
      </c>
      <c r="F18" s="84">
        <v>3</v>
      </c>
      <c r="G18" s="113">
        <v>4</v>
      </c>
      <c r="H18" s="113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46"/>
      <c r="D19" s="93"/>
      <c r="E19" s="54"/>
      <c r="F19" s="54"/>
      <c r="G19" s="114"/>
      <c r="H19" s="114"/>
      <c r="I19" s="54"/>
      <c r="J19" s="54"/>
      <c r="K19" s="54"/>
    </row>
    <row r="20" spans="1:11" ht="18" customHeight="1">
      <c r="A20" s="108" t="s">
        <v>177</v>
      </c>
      <c r="B20" s="53"/>
      <c r="C20" s="146">
        <f aca="true" t="shared" si="0" ref="C20:J23">SUM(C25+C105+C110+C115+C135)</f>
        <v>1083417</v>
      </c>
      <c r="D20" s="93">
        <f t="shared" si="0"/>
        <v>687270</v>
      </c>
      <c r="E20" s="114">
        <f t="shared" si="0"/>
        <v>0</v>
      </c>
      <c r="F20" s="114">
        <f t="shared" si="0"/>
        <v>0</v>
      </c>
      <c r="G20" s="114">
        <f t="shared" si="0"/>
        <v>25515</v>
      </c>
      <c r="H20" s="114">
        <f t="shared" si="0"/>
        <v>62</v>
      </c>
      <c r="I20" s="114">
        <f t="shared" si="0"/>
        <v>1796264</v>
      </c>
      <c r="J20" s="114">
        <f t="shared" si="0"/>
        <v>-116350</v>
      </c>
      <c r="K20" s="122">
        <f aca="true" t="shared" si="1" ref="K20:K86">SUM(I20+J20)</f>
        <v>1679914</v>
      </c>
    </row>
    <row r="21" spans="1:11" ht="18" customHeight="1">
      <c r="A21" s="108" t="s">
        <v>172</v>
      </c>
      <c r="B21" s="53"/>
      <c r="C21" s="146">
        <f t="shared" si="0"/>
        <v>1164011</v>
      </c>
      <c r="D21" s="93">
        <f t="shared" si="0"/>
        <v>638318</v>
      </c>
      <c r="E21" s="114">
        <f t="shared" si="0"/>
        <v>0</v>
      </c>
      <c r="F21" s="114">
        <f t="shared" si="0"/>
        <v>0</v>
      </c>
      <c r="G21" s="114">
        <f t="shared" si="0"/>
        <v>39040</v>
      </c>
      <c r="H21" s="114">
        <f t="shared" si="0"/>
        <v>0</v>
      </c>
      <c r="I21" s="114">
        <f t="shared" si="0"/>
        <v>1841369</v>
      </c>
      <c r="J21" s="114">
        <f t="shared" si="0"/>
        <v>-110590</v>
      </c>
      <c r="K21" s="122">
        <f t="shared" si="1"/>
        <v>1730779</v>
      </c>
    </row>
    <row r="22" spans="1:11" ht="18" customHeight="1">
      <c r="A22" s="108" t="s">
        <v>175</v>
      </c>
      <c r="B22" s="53"/>
      <c r="C22" s="146">
        <f t="shared" si="0"/>
        <v>868551</v>
      </c>
      <c r="D22" s="93">
        <f t="shared" si="0"/>
        <v>659722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1528273</v>
      </c>
      <c r="J22" s="114">
        <f t="shared" si="0"/>
        <v>-117918</v>
      </c>
      <c r="K22" s="122">
        <f t="shared" si="1"/>
        <v>1410355</v>
      </c>
    </row>
    <row r="23" spans="1:11" ht="18" customHeight="1">
      <c r="A23" s="108" t="s">
        <v>178</v>
      </c>
      <c r="B23" s="53"/>
      <c r="C23" s="146">
        <f t="shared" si="0"/>
        <v>857377</v>
      </c>
      <c r="D23" s="93">
        <f t="shared" si="0"/>
        <v>672425</v>
      </c>
      <c r="E23" s="114">
        <f t="shared" si="0"/>
        <v>0</v>
      </c>
      <c r="F23" s="114">
        <f t="shared" si="0"/>
        <v>0</v>
      </c>
      <c r="G23" s="114">
        <f t="shared" si="0"/>
        <v>0</v>
      </c>
      <c r="H23" s="114">
        <f t="shared" si="0"/>
        <v>0</v>
      </c>
      <c r="I23" s="114">
        <f t="shared" si="0"/>
        <v>1529802</v>
      </c>
      <c r="J23" s="114">
        <f t="shared" si="0"/>
        <v>-117712</v>
      </c>
      <c r="K23" s="122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41"/>
      <c r="D24" s="94"/>
      <c r="E24" s="115"/>
      <c r="F24" s="115"/>
      <c r="G24" s="115"/>
      <c r="H24" s="115"/>
      <c r="I24" s="115"/>
      <c r="J24" s="115"/>
      <c r="K24" s="115"/>
    </row>
    <row r="25" spans="1:11" s="17" customFormat="1" ht="18" customHeight="1">
      <c r="A25" s="108" t="s">
        <v>177</v>
      </c>
      <c r="B25" s="60"/>
      <c r="C25" s="143">
        <f>SUM(C30+C100)</f>
        <v>724397</v>
      </c>
      <c r="D25" s="126">
        <f aca="true" t="shared" si="2" ref="D25:J25">SUM(D30+D100)</f>
        <v>356675</v>
      </c>
      <c r="E25" s="116">
        <f t="shared" si="2"/>
        <v>0</v>
      </c>
      <c r="F25" s="116">
        <f t="shared" si="2"/>
        <v>0</v>
      </c>
      <c r="G25" s="116">
        <f t="shared" si="2"/>
        <v>0</v>
      </c>
      <c r="H25" s="116">
        <f t="shared" si="2"/>
        <v>62</v>
      </c>
      <c r="I25" s="116">
        <f t="shared" si="2"/>
        <v>1081134</v>
      </c>
      <c r="J25" s="116">
        <f t="shared" si="2"/>
        <v>0</v>
      </c>
      <c r="K25" s="116">
        <f t="shared" si="1"/>
        <v>1081134</v>
      </c>
    </row>
    <row r="26" spans="1:11" s="17" customFormat="1" ht="18" customHeight="1">
      <c r="A26" s="108" t="s">
        <v>172</v>
      </c>
      <c r="B26" s="60"/>
      <c r="C26" s="143">
        <f aca="true" t="shared" si="3" ref="C26:J28">SUM(C31+C101)</f>
        <v>771536</v>
      </c>
      <c r="D26" s="126">
        <f t="shared" si="3"/>
        <v>396437</v>
      </c>
      <c r="E26" s="116">
        <f t="shared" si="3"/>
        <v>0</v>
      </c>
      <c r="F26" s="116">
        <f t="shared" si="3"/>
        <v>0</v>
      </c>
      <c r="G26" s="116">
        <f t="shared" si="3"/>
        <v>0</v>
      </c>
      <c r="H26" s="116">
        <f t="shared" si="3"/>
        <v>0</v>
      </c>
      <c r="I26" s="116">
        <f t="shared" si="3"/>
        <v>1167973</v>
      </c>
      <c r="J26" s="116">
        <f t="shared" si="3"/>
        <v>0</v>
      </c>
      <c r="K26" s="116">
        <f t="shared" si="1"/>
        <v>1167973</v>
      </c>
    </row>
    <row r="27" spans="1:11" s="17" customFormat="1" ht="18" customHeight="1">
      <c r="A27" s="108" t="s">
        <v>175</v>
      </c>
      <c r="B27" s="60"/>
      <c r="C27" s="143">
        <f t="shared" si="3"/>
        <v>799814</v>
      </c>
      <c r="D27" s="126">
        <f t="shared" si="3"/>
        <v>406975</v>
      </c>
      <c r="E27" s="116">
        <f t="shared" si="3"/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1206789</v>
      </c>
      <c r="J27" s="116">
        <f t="shared" si="3"/>
        <v>0</v>
      </c>
      <c r="K27" s="116">
        <f t="shared" si="1"/>
        <v>1206789</v>
      </c>
    </row>
    <row r="28" spans="1:11" s="17" customFormat="1" ht="18" customHeight="1">
      <c r="A28" s="108" t="s">
        <v>178</v>
      </c>
      <c r="B28" s="60"/>
      <c r="C28" s="143">
        <f t="shared" si="3"/>
        <v>832218</v>
      </c>
      <c r="D28" s="126">
        <f t="shared" si="3"/>
        <v>416173</v>
      </c>
      <c r="E28" s="116">
        <f t="shared" si="3"/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1248391</v>
      </c>
      <c r="J28" s="116">
        <f t="shared" si="3"/>
        <v>0</v>
      </c>
      <c r="K28" s="116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41"/>
      <c r="D29" s="94"/>
      <c r="E29" s="115"/>
      <c r="F29" s="115"/>
      <c r="G29" s="115"/>
      <c r="H29" s="115"/>
      <c r="I29" s="115"/>
      <c r="J29" s="115"/>
      <c r="K29" s="115"/>
    </row>
    <row r="30" spans="1:11" s="17" customFormat="1" ht="18" customHeight="1">
      <c r="A30" s="108" t="s">
        <v>177</v>
      </c>
      <c r="B30" s="60"/>
      <c r="C30" s="143">
        <f>SUM(C35+C45+C60+C65+C70+C95)</f>
        <v>654251</v>
      </c>
      <c r="D30" s="126">
        <f aca="true" t="shared" si="4" ref="D30:J30">SUM(D35+D45+D60+D65+D70+D95)</f>
        <v>0</v>
      </c>
      <c r="E30" s="116">
        <f t="shared" si="4"/>
        <v>0</v>
      </c>
      <c r="F30" s="116">
        <f t="shared" si="4"/>
        <v>0</v>
      </c>
      <c r="G30" s="116">
        <f t="shared" si="4"/>
        <v>0</v>
      </c>
      <c r="H30" s="116">
        <f t="shared" si="4"/>
        <v>0</v>
      </c>
      <c r="I30" s="116">
        <f t="shared" si="4"/>
        <v>654251</v>
      </c>
      <c r="J30" s="116">
        <f t="shared" si="4"/>
        <v>0</v>
      </c>
      <c r="K30" s="116">
        <f t="shared" si="1"/>
        <v>654251</v>
      </c>
    </row>
    <row r="31" spans="1:11" s="17" customFormat="1" ht="18" customHeight="1">
      <c r="A31" s="108" t="s">
        <v>172</v>
      </c>
      <c r="B31" s="60"/>
      <c r="C31" s="143">
        <f aca="true" t="shared" si="5" ref="C31:J33">SUM(C36+C46+C61+C66+C71+C96)</f>
        <v>706447</v>
      </c>
      <c r="D31" s="126">
        <f t="shared" si="5"/>
        <v>0</v>
      </c>
      <c r="E31" s="116">
        <f t="shared" si="5"/>
        <v>0</v>
      </c>
      <c r="F31" s="116">
        <f t="shared" si="5"/>
        <v>0</v>
      </c>
      <c r="G31" s="116">
        <f t="shared" si="5"/>
        <v>0</v>
      </c>
      <c r="H31" s="116">
        <f t="shared" si="5"/>
        <v>0</v>
      </c>
      <c r="I31" s="116">
        <f t="shared" si="5"/>
        <v>706447</v>
      </c>
      <c r="J31" s="116">
        <f t="shared" si="5"/>
        <v>0</v>
      </c>
      <c r="K31" s="116">
        <f t="shared" si="1"/>
        <v>706447</v>
      </c>
    </row>
    <row r="32" spans="1:11" s="17" customFormat="1" ht="18" customHeight="1">
      <c r="A32" s="108" t="s">
        <v>175</v>
      </c>
      <c r="B32" s="60"/>
      <c r="C32" s="143">
        <f t="shared" si="5"/>
        <v>731209</v>
      </c>
      <c r="D32" s="126">
        <f t="shared" si="5"/>
        <v>0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0</v>
      </c>
      <c r="I32" s="116">
        <f t="shared" si="5"/>
        <v>731209</v>
      </c>
      <c r="J32" s="116">
        <f t="shared" si="5"/>
        <v>0</v>
      </c>
      <c r="K32" s="116">
        <f t="shared" si="1"/>
        <v>731209</v>
      </c>
    </row>
    <row r="33" spans="1:11" s="17" customFormat="1" ht="18" customHeight="1">
      <c r="A33" s="108" t="s">
        <v>178</v>
      </c>
      <c r="B33" s="60"/>
      <c r="C33" s="143">
        <f t="shared" si="5"/>
        <v>760279</v>
      </c>
      <c r="D33" s="126">
        <f t="shared" si="5"/>
        <v>0</v>
      </c>
      <c r="E33" s="116">
        <f t="shared" si="5"/>
        <v>0</v>
      </c>
      <c r="F33" s="116">
        <f t="shared" si="5"/>
        <v>0</v>
      </c>
      <c r="G33" s="116">
        <f t="shared" si="5"/>
        <v>0</v>
      </c>
      <c r="H33" s="116">
        <f t="shared" si="5"/>
        <v>0</v>
      </c>
      <c r="I33" s="116">
        <f t="shared" si="5"/>
        <v>760279</v>
      </c>
      <c r="J33" s="116">
        <f t="shared" si="5"/>
        <v>0</v>
      </c>
      <c r="K33" s="116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41"/>
      <c r="D34" s="94"/>
      <c r="E34" s="115"/>
      <c r="F34" s="115"/>
      <c r="G34" s="115"/>
      <c r="H34" s="115"/>
      <c r="I34" s="115">
        <f aca="true" t="shared" si="6" ref="I34:I43">SUM(C34+D34+E34+F34+G34+H34)</f>
        <v>0</v>
      </c>
      <c r="J34" s="119"/>
      <c r="K34" s="115">
        <f>SUM(I34+J34)</f>
        <v>0</v>
      </c>
    </row>
    <row r="35" spans="1:11" ht="19.5" customHeight="1">
      <c r="A35" s="108" t="s">
        <v>177</v>
      </c>
      <c r="B35" s="40"/>
      <c r="C35" s="130">
        <f>SUM(C40)</f>
        <v>3500</v>
      </c>
      <c r="D35" s="95"/>
      <c r="E35" s="117"/>
      <c r="F35" s="117"/>
      <c r="G35" s="117"/>
      <c r="H35" s="117"/>
      <c r="I35" s="116">
        <f t="shared" si="6"/>
        <v>3500</v>
      </c>
      <c r="J35" s="118"/>
      <c r="K35" s="116">
        <f t="shared" si="1"/>
        <v>3500</v>
      </c>
    </row>
    <row r="36" spans="1:11" ht="24" customHeight="1">
      <c r="A36" s="108" t="s">
        <v>172</v>
      </c>
      <c r="B36" s="40"/>
      <c r="C36" s="130">
        <f>SUM(C41)</f>
        <v>4000</v>
      </c>
      <c r="D36" s="95"/>
      <c r="E36" s="117"/>
      <c r="F36" s="117"/>
      <c r="G36" s="117"/>
      <c r="H36" s="117"/>
      <c r="I36" s="116">
        <f t="shared" si="6"/>
        <v>4000</v>
      </c>
      <c r="J36" s="118"/>
      <c r="K36" s="116">
        <f t="shared" si="1"/>
        <v>4000</v>
      </c>
    </row>
    <row r="37" spans="1:11" ht="21.75" customHeight="1">
      <c r="A37" s="108" t="s">
        <v>175</v>
      </c>
      <c r="B37" s="40"/>
      <c r="C37" s="130">
        <f>SUM(C42)</f>
        <v>4000</v>
      </c>
      <c r="D37" s="95"/>
      <c r="E37" s="117"/>
      <c r="F37" s="117"/>
      <c r="G37" s="117"/>
      <c r="H37" s="117"/>
      <c r="I37" s="116">
        <f t="shared" si="6"/>
        <v>4000</v>
      </c>
      <c r="J37" s="118"/>
      <c r="K37" s="116">
        <f t="shared" si="1"/>
        <v>4000</v>
      </c>
    </row>
    <row r="38" spans="1:11" ht="21" customHeight="1">
      <c r="A38" s="108" t="s">
        <v>178</v>
      </c>
      <c r="B38" s="40"/>
      <c r="C38" s="130">
        <f>SUM(C43)</f>
        <v>4000</v>
      </c>
      <c r="D38" s="95"/>
      <c r="E38" s="117"/>
      <c r="F38" s="117"/>
      <c r="G38" s="117"/>
      <c r="H38" s="117"/>
      <c r="I38" s="116">
        <f t="shared" si="6"/>
        <v>4000</v>
      </c>
      <c r="J38" s="118"/>
      <c r="K38" s="116">
        <f t="shared" si="1"/>
        <v>4000</v>
      </c>
    </row>
    <row r="39" spans="1:11" ht="18" customHeight="1">
      <c r="A39" s="63" t="s">
        <v>21</v>
      </c>
      <c r="B39" s="40" t="s">
        <v>22</v>
      </c>
      <c r="C39" s="136"/>
      <c r="D39" s="96"/>
      <c r="E39" s="118"/>
      <c r="F39" s="118"/>
      <c r="G39" s="118"/>
      <c r="H39" s="118"/>
      <c r="I39" s="117">
        <f t="shared" si="6"/>
        <v>0</v>
      </c>
      <c r="J39" s="118"/>
      <c r="K39" s="117">
        <f>SUM(I39+J39)</f>
        <v>0</v>
      </c>
    </row>
    <row r="40" spans="1:11" ht="18" customHeight="1">
      <c r="A40" s="108" t="s">
        <v>177</v>
      </c>
      <c r="B40" s="40"/>
      <c r="C40" s="136">
        <v>3500</v>
      </c>
      <c r="D40" s="96"/>
      <c r="E40" s="118"/>
      <c r="F40" s="118"/>
      <c r="G40" s="118"/>
      <c r="H40" s="118"/>
      <c r="I40" s="117">
        <f t="shared" si="6"/>
        <v>3500</v>
      </c>
      <c r="J40" s="118"/>
      <c r="K40" s="116">
        <f t="shared" si="1"/>
        <v>3500</v>
      </c>
    </row>
    <row r="41" spans="1:11" ht="18" customHeight="1">
      <c r="A41" s="108" t="s">
        <v>172</v>
      </c>
      <c r="B41" s="40"/>
      <c r="C41" s="136">
        <v>4000</v>
      </c>
      <c r="D41" s="96"/>
      <c r="E41" s="118"/>
      <c r="F41" s="118"/>
      <c r="G41" s="118"/>
      <c r="H41" s="118"/>
      <c r="I41" s="117">
        <f t="shared" si="6"/>
        <v>4000</v>
      </c>
      <c r="J41" s="118"/>
      <c r="K41" s="116">
        <f t="shared" si="1"/>
        <v>4000</v>
      </c>
    </row>
    <row r="42" spans="1:11" ht="18" customHeight="1">
      <c r="A42" s="108" t="s">
        <v>175</v>
      </c>
      <c r="B42" s="40"/>
      <c r="C42" s="136">
        <v>4000</v>
      </c>
      <c r="D42" s="96"/>
      <c r="E42" s="118"/>
      <c r="F42" s="118"/>
      <c r="G42" s="118"/>
      <c r="H42" s="118"/>
      <c r="I42" s="117">
        <f t="shared" si="6"/>
        <v>4000</v>
      </c>
      <c r="J42" s="118"/>
      <c r="K42" s="116">
        <f t="shared" si="1"/>
        <v>4000</v>
      </c>
    </row>
    <row r="43" spans="1:11" ht="18" customHeight="1">
      <c r="A43" s="108" t="s">
        <v>178</v>
      </c>
      <c r="B43" s="40"/>
      <c r="C43" s="136">
        <v>4000</v>
      </c>
      <c r="D43" s="96"/>
      <c r="E43" s="118"/>
      <c r="F43" s="118"/>
      <c r="G43" s="118"/>
      <c r="H43" s="118"/>
      <c r="I43" s="117">
        <f t="shared" si="6"/>
        <v>4000</v>
      </c>
      <c r="J43" s="118"/>
      <c r="K43" s="116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51"/>
      <c r="D44" s="127"/>
      <c r="E44" s="119"/>
      <c r="F44" s="119"/>
      <c r="G44" s="119"/>
      <c r="H44" s="119"/>
      <c r="I44" s="119"/>
      <c r="J44" s="119"/>
      <c r="K44" s="119"/>
    </row>
    <row r="45" spans="1:11" s="17" customFormat="1" ht="24" customHeight="1">
      <c r="A45" s="108" t="s">
        <v>177</v>
      </c>
      <c r="B45" s="60"/>
      <c r="C45" s="145">
        <f>SUM(C50+C55)</f>
        <v>399120</v>
      </c>
      <c r="D45" s="97">
        <f aca="true" t="shared" si="7" ref="D45:J45">SUM(D50+D55)</f>
        <v>0</v>
      </c>
      <c r="E45" s="120">
        <f t="shared" si="7"/>
        <v>0</v>
      </c>
      <c r="F45" s="120">
        <f t="shared" si="7"/>
        <v>0</v>
      </c>
      <c r="G45" s="120">
        <f t="shared" si="7"/>
        <v>0</v>
      </c>
      <c r="H45" s="120">
        <f t="shared" si="7"/>
        <v>0</v>
      </c>
      <c r="I45" s="120">
        <f t="shared" si="7"/>
        <v>399120</v>
      </c>
      <c r="J45" s="120">
        <f t="shared" si="7"/>
        <v>0</v>
      </c>
      <c r="K45" s="116">
        <f t="shared" si="1"/>
        <v>399120</v>
      </c>
    </row>
    <row r="46" spans="1:11" s="17" customFormat="1" ht="24" customHeight="1">
      <c r="A46" s="108" t="s">
        <v>172</v>
      </c>
      <c r="B46" s="60"/>
      <c r="C46" s="145">
        <f aca="true" t="shared" si="8" ref="C46:J48">SUM(C51+C56)</f>
        <v>436371</v>
      </c>
      <c r="D46" s="97">
        <f t="shared" si="8"/>
        <v>0</v>
      </c>
      <c r="E46" s="120">
        <f t="shared" si="8"/>
        <v>0</v>
      </c>
      <c r="F46" s="120">
        <f t="shared" si="8"/>
        <v>0</v>
      </c>
      <c r="G46" s="120">
        <f t="shared" si="8"/>
        <v>0</v>
      </c>
      <c r="H46" s="120">
        <f t="shared" si="8"/>
        <v>0</v>
      </c>
      <c r="I46" s="120">
        <f t="shared" si="8"/>
        <v>436371</v>
      </c>
      <c r="J46" s="120">
        <f t="shared" si="8"/>
        <v>0</v>
      </c>
      <c r="K46" s="116">
        <f t="shared" si="1"/>
        <v>436371</v>
      </c>
    </row>
    <row r="47" spans="1:11" s="17" customFormat="1" ht="24" customHeight="1">
      <c r="A47" s="108" t="s">
        <v>175</v>
      </c>
      <c r="B47" s="60"/>
      <c r="C47" s="145">
        <f t="shared" si="8"/>
        <v>457665</v>
      </c>
      <c r="D47" s="97">
        <f t="shared" si="8"/>
        <v>0</v>
      </c>
      <c r="E47" s="120">
        <f t="shared" si="8"/>
        <v>0</v>
      </c>
      <c r="F47" s="120">
        <f t="shared" si="8"/>
        <v>0</v>
      </c>
      <c r="G47" s="120">
        <f t="shared" si="8"/>
        <v>0</v>
      </c>
      <c r="H47" s="120">
        <f t="shared" si="8"/>
        <v>0</v>
      </c>
      <c r="I47" s="120">
        <f t="shared" si="8"/>
        <v>457665</v>
      </c>
      <c r="J47" s="120">
        <f t="shared" si="8"/>
        <v>0</v>
      </c>
      <c r="K47" s="116">
        <f t="shared" si="1"/>
        <v>457665</v>
      </c>
    </row>
    <row r="48" spans="1:11" s="17" customFormat="1" ht="24" customHeight="1">
      <c r="A48" s="108" t="s">
        <v>178</v>
      </c>
      <c r="B48" s="60"/>
      <c r="C48" s="145">
        <f t="shared" si="8"/>
        <v>478284</v>
      </c>
      <c r="D48" s="97">
        <f t="shared" si="8"/>
        <v>0</v>
      </c>
      <c r="E48" s="120">
        <f t="shared" si="8"/>
        <v>0</v>
      </c>
      <c r="F48" s="120">
        <f t="shared" si="8"/>
        <v>0</v>
      </c>
      <c r="G48" s="120">
        <f t="shared" si="8"/>
        <v>0</v>
      </c>
      <c r="H48" s="120">
        <f t="shared" si="8"/>
        <v>0</v>
      </c>
      <c r="I48" s="120">
        <f t="shared" si="8"/>
        <v>478284</v>
      </c>
      <c r="J48" s="120">
        <f t="shared" si="8"/>
        <v>0</v>
      </c>
      <c r="K48" s="116">
        <f t="shared" si="1"/>
        <v>478284</v>
      </c>
    </row>
    <row r="49" spans="1:11" ht="39" customHeight="1">
      <c r="A49" s="64" t="s">
        <v>25</v>
      </c>
      <c r="B49" s="40" t="s">
        <v>26</v>
      </c>
      <c r="C49" s="136"/>
      <c r="D49" s="96"/>
      <c r="E49" s="118"/>
      <c r="F49" s="118"/>
      <c r="G49" s="118"/>
      <c r="H49" s="118"/>
      <c r="I49" s="117"/>
      <c r="J49" s="118"/>
      <c r="K49" s="117"/>
    </row>
    <row r="50" spans="1:11" ht="23.25" customHeight="1">
      <c r="A50" s="108" t="s">
        <v>177</v>
      </c>
      <c r="B50" s="40"/>
      <c r="C50" s="138">
        <v>1893</v>
      </c>
      <c r="D50" s="96"/>
      <c r="E50" s="118"/>
      <c r="F50" s="118"/>
      <c r="G50" s="118"/>
      <c r="H50" s="118"/>
      <c r="I50" s="117">
        <f aca="true" t="shared" si="9" ref="I50:I68">SUM(C50+D50+E50+F50+G50+H50)</f>
        <v>1893</v>
      </c>
      <c r="J50" s="118"/>
      <c r="K50" s="116">
        <f t="shared" si="1"/>
        <v>1893</v>
      </c>
    </row>
    <row r="51" spans="1:11" ht="23.25" customHeight="1">
      <c r="A51" s="108" t="s">
        <v>172</v>
      </c>
      <c r="B51" s="40"/>
      <c r="C51" s="136">
        <v>2085</v>
      </c>
      <c r="D51" s="96"/>
      <c r="E51" s="118"/>
      <c r="F51" s="118"/>
      <c r="G51" s="118"/>
      <c r="H51" s="118"/>
      <c r="I51" s="117">
        <f t="shared" si="9"/>
        <v>2085</v>
      </c>
      <c r="J51" s="118"/>
      <c r="K51" s="116">
        <f t="shared" si="1"/>
        <v>2085</v>
      </c>
    </row>
    <row r="52" spans="1:11" ht="23.25" customHeight="1">
      <c r="A52" s="108" t="s">
        <v>175</v>
      </c>
      <c r="B52" s="40"/>
      <c r="C52" s="136">
        <v>2189</v>
      </c>
      <c r="D52" s="96"/>
      <c r="E52" s="118"/>
      <c r="F52" s="118"/>
      <c r="G52" s="118"/>
      <c r="H52" s="118"/>
      <c r="I52" s="117">
        <f t="shared" si="9"/>
        <v>2189</v>
      </c>
      <c r="J52" s="118"/>
      <c r="K52" s="116">
        <f t="shared" si="1"/>
        <v>2189</v>
      </c>
    </row>
    <row r="53" spans="1:11" ht="23.25" customHeight="1">
      <c r="A53" s="108" t="s">
        <v>178</v>
      </c>
      <c r="B53" s="40"/>
      <c r="C53" s="136">
        <v>2288</v>
      </c>
      <c r="D53" s="96"/>
      <c r="E53" s="118"/>
      <c r="F53" s="118"/>
      <c r="G53" s="118"/>
      <c r="H53" s="118"/>
      <c r="I53" s="117">
        <f t="shared" si="9"/>
        <v>2288</v>
      </c>
      <c r="J53" s="118"/>
      <c r="K53" s="116">
        <f t="shared" si="1"/>
        <v>2288</v>
      </c>
    </row>
    <row r="54" spans="1:11" ht="18" customHeight="1">
      <c r="A54" s="64" t="s">
        <v>27</v>
      </c>
      <c r="B54" s="40" t="s">
        <v>28</v>
      </c>
      <c r="C54" s="136"/>
      <c r="D54" s="96"/>
      <c r="E54" s="118"/>
      <c r="F54" s="118"/>
      <c r="G54" s="118"/>
      <c r="H54" s="118"/>
      <c r="I54" s="117"/>
      <c r="J54" s="118"/>
      <c r="K54" s="117"/>
    </row>
    <row r="55" spans="1:11" ht="18" customHeight="1">
      <c r="A55" s="108" t="s">
        <v>177</v>
      </c>
      <c r="B55" s="40"/>
      <c r="C55" s="138">
        <v>397227</v>
      </c>
      <c r="D55" s="96"/>
      <c r="E55" s="118"/>
      <c r="F55" s="118"/>
      <c r="G55" s="118"/>
      <c r="H55" s="118"/>
      <c r="I55" s="117">
        <f t="shared" si="9"/>
        <v>397227</v>
      </c>
      <c r="J55" s="118"/>
      <c r="K55" s="116">
        <f t="shared" si="1"/>
        <v>397227</v>
      </c>
    </row>
    <row r="56" spans="1:11" ht="18" customHeight="1">
      <c r="A56" s="108" t="s">
        <v>172</v>
      </c>
      <c r="B56" s="40"/>
      <c r="C56" s="136">
        <v>434286</v>
      </c>
      <c r="D56" s="96"/>
      <c r="E56" s="118"/>
      <c r="F56" s="118"/>
      <c r="G56" s="118"/>
      <c r="H56" s="118"/>
      <c r="I56" s="117">
        <f t="shared" si="9"/>
        <v>434286</v>
      </c>
      <c r="J56" s="118"/>
      <c r="K56" s="116">
        <f t="shared" si="1"/>
        <v>434286</v>
      </c>
    </row>
    <row r="57" spans="1:11" ht="18" customHeight="1">
      <c r="A57" s="108" t="s">
        <v>175</v>
      </c>
      <c r="B57" s="40"/>
      <c r="C57" s="136">
        <v>455476</v>
      </c>
      <c r="D57" s="96"/>
      <c r="E57" s="118"/>
      <c r="F57" s="118"/>
      <c r="G57" s="118"/>
      <c r="H57" s="118"/>
      <c r="I57" s="117">
        <f t="shared" si="9"/>
        <v>455476</v>
      </c>
      <c r="J57" s="118"/>
      <c r="K57" s="116">
        <f t="shared" si="1"/>
        <v>455476</v>
      </c>
    </row>
    <row r="58" spans="1:11" ht="18" customHeight="1">
      <c r="A58" s="108" t="s">
        <v>178</v>
      </c>
      <c r="B58" s="40"/>
      <c r="C58" s="136">
        <v>475996</v>
      </c>
      <c r="D58" s="96"/>
      <c r="E58" s="118"/>
      <c r="F58" s="118"/>
      <c r="G58" s="118"/>
      <c r="H58" s="118"/>
      <c r="I58" s="117">
        <f t="shared" si="9"/>
        <v>475996</v>
      </c>
      <c r="J58" s="118"/>
      <c r="K58" s="116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51"/>
      <c r="D59" s="127"/>
      <c r="E59" s="119"/>
      <c r="F59" s="119"/>
      <c r="G59" s="119"/>
      <c r="H59" s="119"/>
      <c r="I59" s="115"/>
      <c r="J59" s="119"/>
      <c r="K59" s="115"/>
    </row>
    <row r="60" spans="1:11" ht="18" customHeight="1">
      <c r="A60" s="108" t="s">
        <v>177</v>
      </c>
      <c r="B60" s="40"/>
      <c r="C60" s="136"/>
      <c r="D60" s="96"/>
      <c r="E60" s="118"/>
      <c r="F60" s="118"/>
      <c r="G60" s="118"/>
      <c r="H60" s="118"/>
      <c r="I60" s="115">
        <f t="shared" si="9"/>
        <v>0</v>
      </c>
      <c r="J60" s="118"/>
      <c r="K60" s="116">
        <f t="shared" si="1"/>
        <v>0</v>
      </c>
    </row>
    <row r="61" spans="1:11" ht="18" customHeight="1">
      <c r="A61" s="108" t="s">
        <v>172</v>
      </c>
      <c r="B61" s="40"/>
      <c r="C61" s="136"/>
      <c r="D61" s="96"/>
      <c r="E61" s="118"/>
      <c r="F61" s="118"/>
      <c r="G61" s="118"/>
      <c r="H61" s="118"/>
      <c r="I61" s="115">
        <f t="shared" si="9"/>
        <v>0</v>
      </c>
      <c r="J61" s="118"/>
      <c r="K61" s="116">
        <f t="shared" si="1"/>
        <v>0</v>
      </c>
    </row>
    <row r="62" spans="1:11" ht="18" customHeight="1">
      <c r="A62" s="108" t="s">
        <v>175</v>
      </c>
      <c r="B62" s="40"/>
      <c r="C62" s="136"/>
      <c r="D62" s="96"/>
      <c r="E62" s="118"/>
      <c r="F62" s="118"/>
      <c r="G62" s="118"/>
      <c r="H62" s="118"/>
      <c r="I62" s="115">
        <f t="shared" si="9"/>
        <v>0</v>
      </c>
      <c r="J62" s="118"/>
      <c r="K62" s="116">
        <f t="shared" si="1"/>
        <v>0</v>
      </c>
    </row>
    <row r="63" spans="1:11" ht="18" customHeight="1">
      <c r="A63" s="108" t="s">
        <v>178</v>
      </c>
      <c r="B63" s="40"/>
      <c r="C63" s="136"/>
      <c r="D63" s="96"/>
      <c r="E63" s="118"/>
      <c r="F63" s="118"/>
      <c r="G63" s="118"/>
      <c r="H63" s="118"/>
      <c r="I63" s="115">
        <f t="shared" si="9"/>
        <v>0</v>
      </c>
      <c r="J63" s="118"/>
      <c r="K63" s="116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51"/>
      <c r="D64" s="127"/>
      <c r="E64" s="119"/>
      <c r="F64" s="119"/>
      <c r="G64" s="119"/>
      <c r="H64" s="119"/>
      <c r="I64" s="115"/>
      <c r="J64" s="119"/>
      <c r="K64" s="115"/>
    </row>
    <row r="65" spans="1:11" ht="18" customHeight="1">
      <c r="A65" s="108" t="s">
        <v>177</v>
      </c>
      <c r="B65" s="40"/>
      <c r="C65" s="138">
        <v>122051</v>
      </c>
      <c r="D65" s="96"/>
      <c r="E65" s="118"/>
      <c r="F65" s="118"/>
      <c r="G65" s="118"/>
      <c r="H65" s="118"/>
      <c r="I65" s="116">
        <f t="shared" si="9"/>
        <v>122051</v>
      </c>
      <c r="J65" s="118"/>
      <c r="K65" s="116">
        <f t="shared" si="1"/>
        <v>122051</v>
      </c>
    </row>
    <row r="66" spans="1:11" ht="18" customHeight="1">
      <c r="A66" s="108" t="s">
        <v>172</v>
      </c>
      <c r="B66" s="40"/>
      <c r="C66" s="136">
        <v>123807</v>
      </c>
      <c r="D66" s="96"/>
      <c r="E66" s="118"/>
      <c r="F66" s="118"/>
      <c r="G66" s="118"/>
      <c r="H66" s="118"/>
      <c r="I66" s="116">
        <f t="shared" si="9"/>
        <v>123807</v>
      </c>
      <c r="J66" s="118"/>
      <c r="K66" s="116">
        <f t="shared" si="1"/>
        <v>123807</v>
      </c>
    </row>
    <row r="67" spans="1:11" ht="18" customHeight="1">
      <c r="A67" s="108" t="s">
        <v>175</v>
      </c>
      <c r="B67" s="40"/>
      <c r="C67" s="136">
        <v>129997</v>
      </c>
      <c r="D67" s="96"/>
      <c r="E67" s="118"/>
      <c r="F67" s="118"/>
      <c r="G67" s="118"/>
      <c r="H67" s="118"/>
      <c r="I67" s="116">
        <f t="shared" si="9"/>
        <v>129997</v>
      </c>
      <c r="J67" s="118"/>
      <c r="K67" s="116">
        <f t="shared" si="1"/>
        <v>129997</v>
      </c>
    </row>
    <row r="68" spans="1:11" ht="18" customHeight="1">
      <c r="A68" s="108" t="s">
        <v>178</v>
      </c>
      <c r="B68" s="40"/>
      <c r="C68" s="136">
        <v>135846</v>
      </c>
      <c r="D68" s="96"/>
      <c r="E68" s="118"/>
      <c r="F68" s="118"/>
      <c r="G68" s="118"/>
      <c r="H68" s="118"/>
      <c r="I68" s="116">
        <f t="shared" si="9"/>
        <v>135846</v>
      </c>
      <c r="J68" s="118"/>
      <c r="K68" s="116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38"/>
      <c r="D69" s="98"/>
      <c r="E69" s="121"/>
      <c r="F69" s="121"/>
      <c r="G69" s="121"/>
      <c r="H69" s="121"/>
      <c r="I69" s="121"/>
      <c r="J69" s="121"/>
      <c r="K69" s="121"/>
    </row>
    <row r="70" spans="1:11" s="17" customFormat="1" ht="18" customHeight="1">
      <c r="A70" s="108" t="s">
        <v>177</v>
      </c>
      <c r="B70" s="60"/>
      <c r="C70" s="145">
        <v>129580</v>
      </c>
      <c r="D70" s="97">
        <f aca="true" t="shared" si="10" ref="D70:J70">SUM(D75+D80+D85+D90)</f>
        <v>0</v>
      </c>
      <c r="E70" s="120">
        <f t="shared" si="10"/>
        <v>0</v>
      </c>
      <c r="F70" s="120">
        <f t="shared" si="10"/>
        <v>0</v>
      </c>
      <c r="G70" s="120">
        <f t="shared" si="10"/>
        <v>0</v>
      </c>
      <c r="H70" s="120">
        <f t="shared" si="10"/>
        <v>0</v>
      </c>
      <c r="I70" s="120">
        <f t="shared" si="10"/>
        <v>129580</v>
      </c>
      <c r="J70" s="120">
        <f t="shared" si="10"/>
        <v>0</v>
      </c>
      <c r="K70" s="116">
        <f t="shared" si="1"/>
        <v>129580</v>
      </c>
    </row>
    <row r="71" spans="1:11" s="17" customFormat="1" ht="18" customHeight="1">
      <c r="A71" s="108" t="s">
        <v>172</v>
      </c>
      <c r="B71" s="60"/>
      <c r="C71" s="145">
        <f>SUM(C76+C81+C86+C91)</f>
        <v>142269</v>
      </c>
      <c r="D71" s="97">
        <f aca="true" t="shared" si="11" ref="D71:J73">SUM(D76+D81+D86+D91)</f>
        <v>0</v>
      </c>
      <c r="E71" s="120">
        <f t="shared" si="11"/>
        <v>0</v>
      </c>
      <c r="F71" s="120">
        <f t="shared" si="11"/>
        <v>0</v>
      </c>
      <c r="G71" s="120">
        <f t="shared" si="11"/>
        <v>0</v>
      </c>
      <c r="H71" s="120">
        <f t="shared" si="11"/>
        <v>0</v>
      </c>
      <c r="I71" s="120">
        <f t="shared" si="11"/>
        <v>142269</v>
      </c>
      <c r="J71" s="120">
        <f t="shared" si="11"/>
        <v>0</v>
      </c>
      <c r="K71" s="116">
        <f t="shared" si="1"/>
        <v>142269</v>
      </c>
    </row>
    <row r="72" spans="1:11" s="17" customFormat="1" ht="18" customHeight="1">
      <c r="A72" s="108" t="s">
        <v>175</v>
      </c>
      <c r="B72" s="60"/>
      <c r="C72" s="145">
        <f>SUM(C77+C82+C87+C92)</f>
        <v>139547</v>
      </c>
      <c r="D72" s="97">
        <f t="shared" si="11"/>
        <v>0</v>
      </c>
      <c r="E72" s="120">
        <f t="shared" si="11"/>
        <v>0</v>
      </c>
      <c r="F72" s="120">
        <f t="shared" si="11"/>
        <v>0</v>
      </c>
      <c r="G72" s="120">
        <f t="shared" si="11"/>
        <v>0</v>
      </c>
      <c r="H72" s="120">
        <f t="shared" si="11"/>
        <v>0</v>
      </c>
      <c r="I72" s="120">
        <f t="shared" si="11"/>
        <v>139547</v>
      </c>
      <c r="J72" s="120">
        <f t="shared" si="11"/>
        <v>0</v>
      </c>
      <c r="K72" s="116">
        <f t="shared" si="1"/>
        <v>139547</v>
      </c>
    </row>
    <row r="73" spans="1:11" s="17" customFormat="1" ht="18" customHeight="1">
      <c r="A73" s="108" t="s">
        <v>178</v>
      </c>
      <c r="B73" s="60"/>
      <c r="C73" s="145">
        <f>SUM(C78+C83+C88+C93)</f>
        <v>142149</v>
      </c>
      <c r="D73" s="97">
        <f t="shared" si="11"/>
        <v>0</v>
      </c>
      <c r="E73" s="120">
        <f t="shared" si="11"/>
        <v>0</v>
      </c>
      <c r="F73" s="120">
        <f t="shared" si="11"/>
        <v>0</v>
      </c>
      <c r="G73" s="120">
        <f t="shared" si="11"/>
        <v>0</v>
      </c>
      <c r="H73" s="120">
        <f t="shared" si="11"/>
        <v>0</v>
      </c>
      <c r="I73" s="120">
        <f t="shared" si="11"/>
        <v>142149</v>
      </c>
      <c r="J73" s="120">
        <f t="shared" si="11"/>
        <v>0</v>
      </c>
      <c r="K73" s="116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30"/>
      <c r="D74" s="96"/>
      <c r="E74" s="118"/>
      <c r="F74" s="118"/>
      <c r="G74" s="118"/>
      <c r="H74" s="118"/>
      <c r="I74" s="117"/>
      <c r="J74" s="118"/>
      <c r="K74" s="117"/>
    </row>
    <row r="75" spans="1:11" ht="18" customHeight="1">
      <c r="A75" s="108" t="s">
        <v>177</v>
      </c>
      <c r="B75" s="40"/>
      <c r="C75" s="134">
        <v>93120</v>
      </c>
      <c r="D75" s="96"/>
      <c r="E75" s="118"/>
      <c r="F75" s="118"/>
      <c r="G75" s="118"/>
      <c r="H75" s="118"/>
      <c r="I75" s="117">
        <f aca="true" t="shared" si="12" ref="I75:I113">SUM(C75+D75+E75+F75+G75+H75)</f>
        <v>93120</v>
      </c>
      <c r="J75" s="118"/>
      <c r="K75" s="116">
        <f t="shared" si="1"/>
        <v>93120</v>
      </c>
    </row>
    <row r="76" spans="1:11" ht="18" customHeight="1">
      <c r="A76" s="108" t="s">
        <v>172</v>
      </c>
      <c r="B76" s="40"/>
      <c r="C76" s="130">
        <v>102251</v>
      </c>
      <c r="D76" s="96"/>
      <c r="E76" s="118"/>
      <c r="F76" s="118"/>
      <c r="G76" s="118"/>
      <c r="H76" s="118"/>
      <c r="I76" s="117">
        <f t="shared" si="12"/>
        <v>102251</v>
      </c>
      <c r="J76" s="118"/>
      <c r="K76" s="116">
        <f t="shared" si="1"/>
        <v>102251</v>
      </c>
    </row>
    <row r="77" spans="1:11" ht="18" customHeight="1">
      <c r="A77" s="108" t="s">
        <v>175</v>
      </c>
      <c r="B77" s="40"/>
      <c r="C77" s="130">
        <v>97528</v>
      </c>
      <c r="D77" s="96"/>
      <c r="E77" s="118"/>
      <c r="F77" s="118"/>
      <c r="G77" s="118"/>
      <c r="H77" s="118"/>
      <c r="I77" s="117">
        <f t="shared" si="12"/>
        <v>97528</v>
      </c>
      <c r="J77" s="118"/>
      <c r="K77" s="116">
        <f t="shared" si="1"/>
        <v>97528</v>
      </c>
    </row>
    <row r="78" spans="1:11" ht="18" customHeight="1">
      <c r="A78" s="108" t="s">
        <v>178</v>
      </c>
      <c r="B78" s="40"/>
      <c r="C78" s="130">
        <v>98239</v>
      </c>
      <c r="D78" s="96"/>
      <c r="E78" s="118"/>
      <c r="F78" s="118"/>
      <c r="G78" s="118"/>
      <c r="H78" s="118"/>
      <c r="I78" s="117">
        <f t="shared" si="12"/>
        <v>98239</v>
      </c>
      <c r="J78" s="118"/>
      <c r="K78" s="116">
        <f t="shared" si="1"/>
        <v>98239</v>
      </c>
    </row>
    <row r="79" spans="1:11" ht="24.75" customHeight="1">
      <c r="A79" s="64" t="s">
        <v>36</v>
      </c>
      <c r="B79" s="40" t="s">
        <v>37</v>
      </c>
      <c r="C79" s="130"/>
      <c r="D79" s="96"/>
      <c r="E79" s="118"/>
      <c r="F79" s="118"/>
      <c r="G79" s="118"/>
      <c r="H79" s="118"/>
      <c r="I79" s="117"/>
      <c r="J79" s="118"/>
      <c r="K79" s="117"/>
    </row>
    <row r="80" spans="1:11" ht="19.5" customHeight="1">
      <c r="A80" s="108" t="s">
        <v>177</v>
      </c>
      <c r="B80" s="40"/>
      <c r="C80" s="130"/>
      <c r="D80" s="96"/>
      <c r="E80" s="118"/>
      <c r="F80" s="118"/>
      <c r="G80" s="118"/>
      <c r="H80" s="118"/>
      <c r="I80" s="117">
        <f t="shared" si="12"/>
        <v>0</v>
      </c>
      <c r="J80" s="118"/>
      <c r="K80" s="116">
        <f t="shared" si="1"/>
        <v>0</v>
      </c>
    </row>
    <row r="81" spans="1:11" ht="20.25" customHeight="1">
      <c r="A81" s="108" t="s">
        <v>172</v>
      </c>
      <c r="B81" s="40"/>
      <c r="C81" s="130"/>
      <c r="D81" s="96"/>
      <c r="E81" s="118"/>
      <c r="F81" s="118"/>
      <c r="G81" s="118"/>
      <c r="H81" s="118"/>
      <c r="I81" s="117">
        <f t="shared" si="12"/>
        <v>0</v>
      </c>
      <c r="J81" s="118"/>
      <c r="K81" s="116">
        <f t="shared" si="1"/>
        <v>0</v>
      </c>
    </row>
    <row r="82" spans="1:11" ht="19.5" customHeight="1">
      <c r="A82" s="108" t="s">
        <v>175</v>
      </c>
      <c r="B82" s="40"/>
      <c r="C82" s="130"/>
      <c r="D82" s="96"/>
      <c r="E82" s="118"/>
      <c r="F82" s="118"/>
      <c r="G82" s="118"/>
      <c r="H82" s="118"/>
      <c r="I82" s="117">
        <f t="shared" si="12"/>
        <v>0</v>
      </c>
      <c r="J82" s="118"/>
      <c r="K82" s="116">
        <f t="shared" si="1"/>
        <v>0</v>
      </c>
    </row>
    <row r="83" spans="1:11" ht="18.75" customHeight="1">
      <c r="A83" s="108" t="s">
        <v>178</v>
      </c>
      <c r="B83" s="40"/>
      <c r="C83" s="130"/>
      <c r="D83" s="96"/>
      <c r="E83" s="118"/>
      <c r="F83" s="118"/>
      <c r="G83" s="118"/>
      <c r="H83" s="118"/>
      <c r="I83" s="117">
        <f t="shared" si="12"/>
        <v>0</v>
      </c>
      <c r="J83" s="118"/>
      <c r="K83" s="116">
        <f t="shared" si="1"/>
        <v>0</v>
      </c>
    </row>
    <row r="84" spans="1:11" ht="18" customHeight="1">
      <c r="A84" s="63" t="s">
        <v>38</v>
      </c>
      <c r="B84" s="40" t="s">
        <v>39</v>
      </c>
      <c r="C84" s="130"/>
      <c r="D84" s="96"/>
      <c r="E84" s="118"/>
      <c r="F84" s="118"/>
      <c r="G84" s="118"/>
      <c r="H84" s="118"/>
      <c r="I84" s="117"/>
      <c r="J84" s="118"/>
      <c r="K84" s="117"/>
    </row>
    <row r="85" spans="1:11" ht="18" customHeight="1">
      <c r="A85" s="108" t="s">
        <v>177</v>
      </c>
      <c r="B85" s="40"/>
      <c r="C85" s="130">
        <v>136</v>
      </c>
      <c r="D85" s="96"/>
      <c r="E85" s="118"/>
      <c r="F85" s="118"/>
      <c r="G85" s="118"/>
      <c r="H85" s="118"/>
      <c r="I85" s="117">
        <f t="shared" si="12"/>
        <v>136</v>
      </c>
      <c r="J85" s="118"/>
      <c r="K85" s="116">
        <f t="shared" si="1"/>
        <v>136</v>
      </c>
    </row>
    <row r="86" spans="1:11" ht="18" customHeight="1">
      <c r="A86" s="108" t="s">
        <v>172</v>
      </c>
      <c r="B86" s="40"/>
      <c r="C86" s="130">
        <v>59</v>
      </c>
      <c r="D86" s="96"/>
      <c r="E86" s="118"/>
      <c r="F86" s="118"/>
      <c r="G86" s="118"/>
      <c r="H86" s="118"/>
      <c r="I86" s="117">
        <f t="shared" si="12"/>
        <v>59</v>
      </c>
      <c r="J86" s="118"/>
      <c r="K86" s="116">
        <f t="shared" si="1"/>
        <v>59</v>
      </c>
    </row>
    <row r="87" spans="1:11" ht="18" customHeight="1">
      <c r="A87" s="108" t="s">
        <v>175</v>
      </c>
      <c r="B87" s="40"/>
      <c r="C87" s="130">
        <v>62</v>
      </c>
      <c r="D87" s="96"/>
      <c r="E87" s="118"/>
      <c r="F87" s="118"/>
      <c r="G87" s="118"/>
      <c r="H87" s="118"/>
      <c r="I87" s="117">
        <f t="shared" si="12"/>
        <v>62</v>
      </c>
      <c r="J87" s="118"/>
      <c r="K87" s="116">
        <f aca="true" t="shared" si="13" ref="K87:K138">SUM(I87+J87)</f>
        <v>62</v>
      </c>
    </row>
    <row r="88" spans="1:11" ht="18" customHeight="1">
      <c r="A88" s="108" t="s">
        <v>178</v>
      </c>
      <c r="B88" s="40"/>
      <c r="C88" s="130">
        <v>65</v>
      </c>
      <c r="D88" s="96"/>
      <c r="E88" s="118"/>
      <c r="F88" s="118"/>
      <c r="G88" s="118"/>
      <c r="H88" s="118"/>
      <c r="I88" s="117">
        <f t="shared" si="12"/>
        <v>65</v>
      </c>
      <c r="J88" s="118"/>
      <c r="K88" s="116">
        <f t="shared" si="13"/>
        <v>65</v>
      </c>
    </row>
    <row r="89" spans="1:11" ht="34.5" customHeight="1">
      <c r="A89" s="144" t="s">
        <v>40</v>
      </c>
      <c r="B89" s="40" t="s">
        <v>41</v>
      </c>
      <c r="C89" s="136"/>
      <c r="D89" s="96"/>
      <c r="E89" s="118"/>
      <c r="F89" s="118"/>
      <c r="G89" s="118"/>
      <c r="H89" s="118"/>
      <c r="I89" s="117"/>
      <c r="J89" s="118"/>
      <c r="K89" s="117"/>
    </row>
    <row r="90" spans="1:11" ht="21.75" customHeight="1">
      <c r="A90" s="108" t="s">
        <v>177</v>
      </c>
      <c r="B90" s="40"/>
      <c r="C90" s="138">
        <v>36324</v>
      </c>
      <c r="D90" s="96"/>
      <c r="E90" s="118"/>
      <c r="F90" s="118"/>
      <c r="G90" s="118"/>
      <c r="H90" s="118"/>
      <c r="I90" s="117">
        <f t="shared" si="12"/>
        <v>36324</v>
      </c>
      <c r="J90" s="118"/>
      <c r="K90" s="116">
        <f t="shared" si="13"/>
        <v>36324</v>
      </c>
    </row>
    <row r="91" spans="1:11" ht="24" customHeight="1">
      <c r="A91" s="108" t="s">
        <v>172</v>
      </c>
      <c r="B91" s="40"/>
      <c r="C91" s="136">
        <v>39959</v>
      </c>
      <c r="D91" s="96"/>
      <c r="E91" s="118"/>
      <c r="F91" s="118"/>
      <c r="G91" s="118"/>
      <c r="H91" s="118"/>
      <c r="I91" s="117">
        <f t="shared" si="12"/>
        <v>39959</v>
      </c>
      <c r="J91" s="118"/>
      <c r="K91" s="116">
        <f t="shared" si="13"/>
        <v>39959</v>
      </c>
    </row>
    <row r="92" spans="1:11" ht="22.5" customHeight="1">
      <c r="A92" s="108" t="s">
        <v>175</v>
      </c>
      <c r="B92" s="40"/>
      <c r="C92" s="136">
        <v>41957</v>
      </c>
      <c r="D92" s="96"/>
      <c r="E92" s="118"/>
      <c r="F92" s="118"/>
      <c r="G92" s="118"/>
      <c r="H92" s="118"/>
      <c r="I92" s="117">
        <f t="shared" si="12"/>
        <v>41957</v>
      </c>
      <c r="J92" s="118"/>
      <c r="K92" s="116">
        <f t="shared" si="13"/>
        <v>41957</v>
      </c>
    </row>
    <row r="93" spans="1:11" ht="21.75" customHeight="1">
      <c r="A93" s="108" t="s">
        <v>178</v>
      </c>
      <c r="B93" s="40"/>
      <c r="C93" s="136">
        <v>43845</v>
      </c>
      <c r="D93" s="96"/>
      <c r="E93" s="118"/>
      <c r="F93" s="118"/>
      <c r="G93" s="118"/>
      <c r="H93" s="118"/>
      <c r="I93" s="117">
        <f t="shared" si="12"/>
        <v>43845</v>
      </c>
      <c r="J93" s="118"/>
      <c r="K93" s="116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51"/>
      <c r="D94" s="127"/>
      <c r="E94" s="119"/>
      <c r="F94" s="119"/>
      <c r="G94" s="119"/>
      <c r="H94" s="119"/>
      <c r="I94" s="115"/>
      <c r="J94" s="119"/>
      <c r="K94" s="115"/>
    </row>
    <row r="95" spans="1:11" ht="18" customHeight="1">
      <c r="A95" s="108" t="s">
        <v>177</v>
      </c>
      <c r="B95" s="40"/>
      <c r="C95" s="136"/>
      <c r="D95" s="96"/>
      <c r="E95" s="118"/>
      <c r="F95" s="118"/>
      <c r="G95" s="118"/>
      <c r="H95" s="118"/>
      <c r="I95" s="116">
        <f t="shared" si="12"/>
        <v>0</v>
      </c>
      <c r="J95" s="118"/>
      <c r="K95" s="116">
        <f t="shared" si="13"/>
        <v>0</v>
      </c>
    </row>
    <row r="96" spans="1:11" ht="18" customHeight="1">
      <c r="A96" s="108" t="s">
        <v>172</v>
      </c>
      <c r="B96" s="40"/>
      <c r="C96" s="136"/>
      <c r="D96" s="96"/>
      <c r="E96" s="118"/>
      <c r="F96" s="118"/>
      <c r="G96" s="118"/>
      <c r="H96" s="118"/>
      <c r="I96" s="116">
        <f t="shared" si="12"/>
        <v>0</v>
      </c>
      <c r="J96" s="118"/>
      <c r="K96" s="116">
        <f t="shared" si="13"/>
        <v>0</v>
      </c>
    </row>
    <row r="97" spans="1:11" ht="18" customHeight="1">
      <c r="A97" s="108" t="s">
        <v>175</v>
      </c>
      <c r="B97" s="40"/>
      <c r="C97" s="136"/>
      <c r="D97" s="96"/>
      <c r="E97" s="118"/>
      <c r="F97" s="118"/>
      <c r="G97" s="118"/>
      <c r="H97" s="118"/>
      <c r="I97" s="116">
        <f t="shared" si="12"/>
        <v>0</v>
      </c>
      <c r="J97" s="118"/>
      <c r="K97" s="116">
        <f t="shared" si="13"/>
        <v>0</v>
      </c>
    </row>
    <row r="98" spans="1:11" ht="18" customHeight="1">
      <c r="A98" s="108" t="s">
        <v>178</v>
      </c>
      <c r="B98" s="40"/>
      <c r="C98" s="136"/>
      <c r="D98" s="96"/>
      <c r="E98" s="118"/>
      <c r="F98" s="118"/>
      <c r="G98" s="118"/>
      <c r="H98" s="118"/>
      <c r="I98" s="116">
        <f t="shared" si="12"/>
        <v>0</v>
      </c>
      <c r="J98" s="118"/>
      <c r="K98" s="116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41"/>
      <c r="D99" s="94"/>
      <c r="E99" s="115"/>
      <c r="F99" s="119"/>
      <c r="G99" s="119"/>
      <c r="H99" s="119"/>
      <c r="I99" s="115"/>
      <c r="J99" s="119"/>
      <c r="K99" s="115"/>
    </row>
    <row r="100" spans="1:11" ht="18" customHeight="1">
      <c r="A100" s="108" t="s">
        <v>177</v>
      </c>
      <c r="B100" s="40"/>
      <c r="C100" s="134">
        <v>70146</v>
      </c>
      <c r="D100" s="99">
        <v>356675</v>
      </c>
      <c r="E100" s="117"/>
      <c r="F100" s="118"/>
      <c r="G100" s="118"/>
      <c r="H100" s="118">
        <v>62</v>
      </c>
      <c r="I100" s="116">
        <f t="shared" si="12"/>
        <v>426883</v>
      </c>
      <c r="J100" s="118"/>
      <c r="K100" s="116">
        <f t="shared" si="13"/>
        <v>426883</v>
      </c>
    </row>
    <row r="101" spans="1:11" ht="18" customHeight="1">
      <c r="A101" s="108" t="s">
        <v>172</v>
      </c>
      <c r="B101" s="40"/>
      <c r="C101" s="130">
        <v>65089</v>
      </c>
      <c r="D101" s="95">
        <v>396437</v>
      </c>
      <c r="E101" s="117"/>
      <c r="F101" s="118"/>
      <c r="G101" s="118"/>
      <c r="H101" s="118"/>
      <c r="I101" s="116">
        <f t="shared" si="12"/>
        <v>461526</v>
      </c>
      <c r="J101" s="118"/>
      <c r="K101" s="116">
        <f t="shared" si="13"/>
        <v>461526</v>
      </c>
    </row>
    <row r="102" spans="1:11" ht="18" customHeight="1">
      <c r="A102" s="108" t="s">
        <v>175</v>
      </c>
      <c r="B102" s="40"/>
      <c r="C102" s="130">
        <v>68605</v>
      </c>
      <c r="D102" s="95">
        <v>406975</v>
      </c>
      <c r="E102" s="117"/>
      <c r="F102" s="118"/>
      <c r="G102" s="118"/>
      <c r="H102" s="118"/>
      <c r="I102" s="116">
        <f t="shared" si="12"/>
        <v>475580</v>
      </c>
      <c r="J102" s="118"/>
      <c r="K102" s="116">
        <f t="shared" si="13"/>
        <v>475580</v>
      </c>
    </row>
    <row r="103" spans="1:11" ht="18" customHeight="1">
      <c r="A103" s="108" t="s">
        <v>178</v>
      </c>
      <c r="B103" s="40"/>
      <c r="C103" s="130">
        <v>71939</v>
      </c>
      <c r="D103" s="95">
        <v>416173</v>
      </c>
      <c r="E103" s="117"/>
      <c r="F103" s="118"/>
      <c r="G103" s="118"/>
      <c r="H103" s="118"/>
      <c r="I103" s="116">
        <f t="shared" si="12"/>
        <v>488112</v>
      </c>
      <c r="J103" s="118"/>
      <c r="K103" s="116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41"/>
      <c r="D104" s="94"/>
      <c r="E104" s="115"/>
      <c r="F104" s="119"/>
      <c r="G104" s="119"/>
      <c r="H104" s="119"/>
      <c r="I104" s="115"/>
      <c r="J104" s="119"/>
      <c r="K104" s="115"/>
    </row>
    <row r="105" spans="1:11" ht="18" customHeight="1">
      <c r="A105" s="108" t="s">
        <v>177</v>
      </c>
      <c r="B105" s="40"/>
      <c r="C105" s="130">
        <v>295</v>
      </c>
      <c r="D105" s="95"/>
      <c r="E105" s="117"/>
      <c r="F105" s="118"/>
      <c r="G105" s="118"/>
      <c r="H105" s="118"/>
      <c r="I105" s="116">
        <f t="shared" si="12"/>
        <v>295</v>
      </c>
      <c r="J105" s="118"/>
      <c r="K105" s="116">
        <f t="shared" si="13"/>
        <v>295</v>
      </c>
    </row>
    <row r="106" spans="1:11" ht="18" customHeight="1">
      <c r="A106" s="108" t="s">
        <v>172</v>
      </c>
      <c r="B106" s="40"/>
      <c r="C106" s="130"/>
      <c r="D106" s="95"/>
      <c r="E106" s="117"/>
      <c r="F106" s="118"/>
      <c r="G106" s="118"/>
      <c r="H106" s="118"/>
      <c r="I106" s="116">
        <f t="shared" si="12"/>
        <v>0</v>
      </c>
      <c r="J106" s="118"/>
      <c r="K106" s="116">
        <f t="shared" si="13"/>
        <v>0</v>
      </c>
    </row>
    <row r="107" spans="1:11" ht="18" customHeight="1">
      <c r="A107" s="108" t="s">
        <v>175</v>
      </c>
      <c r="B107" s="40"/>
      <c r="C107" s="130"/>
      <c r="D107" s="95"/>
      <c r="E107" s="117"/>
      <c r="F107" s="118"/>
      <c r="G107" s="118"/>
      <c r="H107" s="118"/>
      <c r="I107" s="116">
        <f t="shared" si="12"/>
        <v>0</v>
      </c>
      <c r="J107" s="118"/>
      <c r="K107" s="116">
        <f t="shared" si="13"/>
        <v>0</v>
      </c>
    </row>
    <row r="108" spans="1:11" ht="18" customHeight="1">
      <c r="A108" s="108" t="s">
        <v>178</v>
      </c>
      <c r="B108" s="40"/>
      <c r="C108" s="130"/>
      <c r="D108" s="95"/>
      <c r="E108" s="117"/>
      <c r="F108" s="118"/>
      <c r="G108" s="118"/>
      <c r="H108" s="118"/>
      <c r="I108" s="116">
        <f t="shared" si="12"/>
        <v>0</v>
      </c>
      <c r="J108" s="118"/>
      <c r="K108" s="116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41"/>
      <c r="D109" s="94"/>
      <c r="E109" s="115"/>
      <c r="F109" s="119"/>
      <c r="G109" s="119"/>
      <c r="H109" s="119"/>
      <c r="I109" s="115"/>
      <c r="J109" s="119"/>
      <c r="K109" s="115"/>
    </row>
    <row r="110" spans="1:11" ht="18" customHeight="1">
      <c r="A110" s="108" t="s">
        <v>177</v>
      </c>
      <c r="B110" s="40"/>
      <c r="C110" s="130"/>
      <c r="D110" s="95"/>
      <c r="E110" s="117"/>
      <c r="F110" s="118"/>
      <c r="G110" s="118">
        <v>25515</v>
      </c>
      <c r="H110" s="118"/>
      <c r="I110" s="116">
        <f t="shared" si="12"/>
        <v>25515</v>
      </c>
      <c r="J110" s="118"/>
      <c r="K110" s="116">
        <f t="shared" si="13"/>
        <v>25515</v>
      </c>
    </row>
    <row r="111" spans="1:11" ht="18" customHeight="1">
      <c r="A111" s="108" t="s">
        <v>172</v>
      </c>
      <c r="B111" s="40"/>
      <c r="C111" s="130"/>
      <c r="D111" s="95"/>
      <c r="E111" s="117"/>
      <c r="F111" s="118"/>
      <c r="G111" s="118">
        <v>39040</v>
      </c>
      <c r="H111" s="118"/>
      <c r="I111" s="116">
        <f t="shared" si="12"/>
        <v>39040</v>
      </c>
      <c r="J111" s="118"/>
      <c r="K111" s="116">
        <f t="shared" si="13"/>
        <v>39040</v>
      </c>
    </row>
    <row r="112" spans="1:11" ht="18" customHeight="1">
      <c r="A112" s="108" t="s">
        <v>175</v>
      </c>
      <c r="B112" s="40"/>
      <c r="C112" s="130"/>
      <c r="D112" s="95"/>
      <c r="E112" s="117"/>
      <c r="F112" s="118"/>
      <c r="G112" s="118"/>
      <c r="H112" s="118"/>
      <c r="I112" s="116">
        <f t="shared" si="12"/>
        <v>0</v>
      </c>
      <c r="J112" s="118"/>
      <c r="K112" s="116">
        <f t="shared" si="13"/>
        <v>0</v>
      </c>
    </row>
    <row r="113" spans="1:11" ht="18" customHeight="1">
      <c r="A113" s="108" t="s">
        <v>178</v>
      </c>
      <c r="B113" s="40"/>
      <c r="C113" s="130"/>
      <c r="D113" s="95"/>
      <c r="E113" s="117"/>
      <c r="F113" s="118"/>
      <c r="G113" s="118"/>
      <c r="H113" s="118"/>
      <c r="I113" s="116">
        <f t="shared" si="12"/>
        <v>0</v>
      </c>
      <c r="J113" s="118"/>
      <c r="K113" s="116">
        <f t="shared" si="13"/>
        <v>0</v>
      </c>
    </row>
    <row r="114" spans="1:11" s="15" customFormat="1" ht="18" customHeight="1">
      <c r="A114" s="139" t="s">
        <v>50</v>
      </c>
      <c r="B114" s="140" t="s">
        <v>51</v>
      </c>
      <c r="C114" s="141"/>
      <c r="D114" s="141"/>
      <c r="E114" s="142"/>
      <c r="F114" s="142"/>
      <c r="G114" s="142"/>
      <c r="H114" s="142"/>
      <c r="I114" s="142"/>
      <c r="J114" s="142"/>
      <c r="K114" s="142"/>
    </row>
    <row r="115" spans="1:11" s="17" customFormat="1" ht="18" customHeight="1">
      <c r="A115" s="133" t="s">
        <v>177</v>
      </c>
      <c r="B115" s="16"/>
      <c r="C115" s="141">
        <f>SUM(C120+C125)</f>
        <v>86145</v>
      </c>
      <c r="D115" s="141">
        <f>SUM(D120+D125)</f>
        <v>245651</v>
      </c>
      <c r="E115" s="137">
        <f>SUM(E120+E125)</f>
        <v>0</v>
      </c>
      <c r="F115" s="137">
        <f>SUM(F120+F125)</f>
        <v>0</v>
      </c>
      <c r="G115" s="137">
        <f>SUM(G120+G125)</f>
        <v>0</v>
      </c>
      <c r="H115" s="137">
        <f>SUM(H120+H125+H130)</f>
        <v>0</v>
      </c>
      <c r="I115" s="137">
        <f>SUM(I120+I125+I130)</f>
        <v>331796</v>
      </c>
      <c r="J115" s="137">
        <f aca="true" t="shared" si="14" ref="D115:J116">SUM(J120+J125)</f>
        <v>-116350</v>
      </c>
      <c r="K115" s="137">
        <f>SUM(K120+K125+K130)</f>
        <v>215446</v>
      </c>
    </row>
    <row r="116" spans="1:11" s="17" customFormat="1" ht="18" customHeight="1">
      <c r="A116" s="133" t="s">
        <v>172</v>
      </c>
      <c r="B116" s="16"/>
      <c r="C116" s="143">
        <f>SUM(C121+C126)</f>
        <v>99264</v>
      </c>
      <c r="D116" s="143">
        <f t="shared" si="14"/>
        <v>241881</v>
      </c>
      <c r="E116" s="137">
        <f t="shared" si="14"/>
        <v>0</v>
      </c>
      <c r="F116" s="137">
        <f t="shared" si="14"/>
        <v>0</v>
      </c>
      <c r="G116" s="137">
        <f t="shared" si="14"/>
        <v>0</v>
      </c>
      <c r="H116" s="137">
        <f>SUM(H121+H126+H131)</f>
        <v>0</v>
      </c>
      <c r="I116" s="137">
        <f t="shared" si="14"/>
        <v>341145</v>
      </c>
      <c r="J116" s="137">
        <f t="shared" si="14"/>
        <v>-110590</v>
      </c>
      <c r="K116" s="137">
        <f t="shared" si="13"/>
        <v>230555</v>
      </c>
    </row>
    <row r="117" spans="1:11" s="17" customFormat="1" ht="18" customHeight="1">
      <c r="A117" s="133" t="s">
        <v>175</v>
      </c>
      <c r="B117" s="16"/>
      <c r="C117" s="143">
        <f>SUM(C122+C127)</f>
        <v>29958</v>
      </c>
      <c r="D117" s="143">
        <f aca="true" t="shared" si="15" ref="D117:J118">SUM(D122+D127)</f>
        <v>252747</v>
      </c>
      <c r="E117" s="137">
        <f t="shared" si="15"/>
        <v>0</v>
      </c>
      <c r="F117" s="137">
        <f t="shared" si="15"/>
        <v>0</v>
      </c>
      <c r="G117" s="137">
        <f t="shared" si="15"/>
        <v>0</v>
      </c>
      <c r="H117" s="137">
        <f>SUM(H122+H127+H132)</f>
        <v>0</v>
      </c>
      <c r="I117" s="137">
        <f t="shared" si="15"/>
        <v>282705</v>
      </c>
      <c r="J117" s="137">
        <f t="shared" si="15"/>
        <v>-117918</v>
      </c>
      <c r="K117" s="137">
        <f t="shared" si="13"/>
        <v>164787</v>
      </c>
    </row>
    <row r="118" spans="1:11" s="17" customFormat="1" ht="18" customHeight="1">
      <c r="A118" s="133" t="s">
        <v>178</v>
      </c>
      <c r="B118" s="16"/>
      <c r="C118" s="143">
        <f>SUM(C123+C128)</f>
        <v>25159</v>
      </c>
      <c r="D118" s="143">
        <f t="shared" si="15"/>
        <v>256252</v>
      </c>
      <c r="E118" s="137">
        <f t="shared" si="15"/>
        <v>0</v>
      </c>
      <c r="F118" s="137">
        <f t="shared" si="15"/>
        <v>0</v>
      </c>
      <c r="G118" s="137">
        <f t="shared" si="15"/>
        <v>0</v>
      </c>
      <c r="H118" s="137">
        <f>SUM(H123+H128+H133)</f>
        <v>0</v>
      </c>
      <c r="I118" s="137">
        <f t="shared" si="15"/>
        <v>281411</v>
      </c>
      <c r="J118" s="137">
        <f t="shared" si="15"/>
        <v>-117712</v>
      </c>
      <c r="K118" s="137">
        <f t="shared" si="13"/>
        <v>163699</v>
      </c>
    </row>
    <row r="119" spans="1:11" ht="18" customHeight="1">
      <c r="A119" s="21" t="s">
        <v>52</v>
      </c>
      <c r="B119" s="19" t="s">
        <v>53</v>
      </c>
      <c r="C119" s="130"/>
      <c r="D119" s="136"/>
      <c r="E119" s="132"/>
      <c r="F119" s="132"/>
      <c r="G119" s="132"/>
      <c r="H119" s="132"/>
      <c r="I119" s="131"/>
      <c r="J119" s="132"/>
      <c r="K119" s="131"/>
    </row>
    <row r="120" spans="1:11" ht="18" customHeight="1">
      <c r="A120" s="133" t="s">
        <v>177</v>
      </c>
      <c r="B120" s="19"/>
      <c r="C120" s="130">
        <v>86065</v>
      </c>
      <c r="D120" s="136"/>
      <c r="E120" s="132"/>
      <c r="F120" s="132"/>
      <c r="G120" s="132"/>
      <c r="H120" s="132"/>
      <c r="I120" s="131">
        <f>SUM(C120+D120+E120+F120+G120+H120)</f>
        <v>86065</v>
      </c>
      <c r="J120" s="132"/>
      <c r="K120" s="137">
        <f t="shared" si="13"/>
        <v>86065</v>
      </c>
    </row>
    <row r="121" spans="1:11" ht="18" customHeight="1">
      <c r="A121" s="133" t="s">
        <v>172</v>
      </c>
      <c r="B121" s="19"/>
      <c r="C121" s="130">
        <v>99264</v>
      </c>
      <c r="D121" s="136"/>
      <c r="E121" s="132"/>
      <c r="F121" s="132"/>
      <c r="G121" s="132"/>
      <c r="H121" s="132"/>
      <c r="I121" s="131">
        <f>SUM(C121+D121+E121+F121+G121+H121)</f>
        <v>99264</v>
      </c>
      <c r="J121" s="132"/>
      <c r="K121" s="137">
        <f t="shared" si="13"/>
        <v>99264</v>
      </c>
    </row>
    <row r="122" spans="1:11" ht="18" customHeight="1">
      <c r="A122" s="133" t="s">
        <v>175</v>
      </c>
      <c r="B122" s="19"/>
      <c r="C122" s="130">
        <v>29958</v>
      </c>
      <c r="D122" s="136"/>
      <c r="E122" s="132"/>
      <c r="F122" s="132"/>
      <c r="G122" s="132"/>
      <c r="H122" s="132"/>
      <c r="I122" s="131">
        <f>SUM(C122+D122+E122+F122+G122+H122)</f>
        <v>29958</v>
      </c>
      <c r="J122" s="132"/>
      <c r="K122" s="137">
        <f t="shared" si="13"/>
        <v>29958</v>
      </c>
    </row>
    <row r="123" spans="1:11" ht="18" customHeight="1">
      <c r="A123" s="133" t="s">
        <v>178</v>
      </c>
      <c r="B123" s="19"/>
      <c r="C123" s="130">
        <v>25159</v>
      </c>
      <c r="D123" s="136"/>
      <c r="E123" s="132"/>
      <c r="F123" s="132"/>
      <c r="G123" s="132"/>
      <c r="H123" s="132"/>
      <c r="I123" s="131">
        <f>SUM(C123+D123+E123+F123+G123+H123)</f>
        <v>25159</v>
      </c>
      <c r="J123" s="132"/>
      <c r="K123" s="137">
        <f t="shared" si="13"/>
        <v>25159</v>
      </c>
    </row>
    <row r="124" spans="1:11" ht="18" customHeight="1">
      <c r="A124" s="21" t="s">
        <v>54</v>
      </c>
      <c r="B124" s="19" t="s">
        <v>55</v>
      </c>
      <c r="C124" s="130"/>
      <c r="D124" s="136"/>
      <c r="E124" s="132"/>
      <c r="F124" s="132"/>
      <c r="G124" s="132"/>
      <c r="H124" s="131"/>
      <c r="I124" s="131"/>
      <c r="J124" s="132"/>
      <c r="K124" s="131"/>
    </row>
    <row r="125" spans="1:11" ht="18" customHeight="1">
      <c r="A125" s="133" t="s">
        <v>177</v>
      </c>
      <c r="B125" s="19"/>
      <c r="C125" s="130">
        <v>80</v>
      </c>
      <c r="D125" s="138">
        <v>245651</v>
      </c>
      <c r="E125" s="132"/>
      <c r="F125" s="132"/>
      <c r="G125" s="132"/>
      <c r="H125" s="131"/>
      <c r="I125" s="131">
        <f>SUM(C125+D125+E125+F125+G125+H125)</f>
        <v>245731</v>
      </c>
      <c r="J125" s="118">
        <v>-116350</v>
      </c>
      <c r="K125" s="137">
        <f t="shared" si="13"/>
        <v>129381</v>
      </c>
    </row>
    <row r="126" spans="1:11" ht="18" customHeight="1">
      <c r="A126" s="133" t="s">
        <v>172</v>
      </c>
      <c r="B126" s="19"/>
      <c r="C126" s="130"/>
      <c r="D126" s="136">
        <v>241881</v>
      </c>
      <c r="E126" s="132"/>
      <c r="F126" s="132"/>
      <c r="G126" s="132"/>
      <c r="H126" s="131"/>
      <c r="I126" s="131">
        <f>SUM(C126+D126+E126+F126+G126+H126)</f>
        <v>241881</v>
      </c>
      <c r="J126" s="132">
        <v>-110590</v>
      </c>
      <c r="K126" s="137">
        <f t="shared" si="13"/>
        <v>131291</v>
      </c>
    </row>
    <row r="127" spans="1:11" ht="18" customHeight="1">
      <c r="A127" s="108" t="s">
        <v>175</v>
      </c>
      <c r="B127" s="40"/>
      <c r="C127" s="130"/>
      <c r="D127" s="96">
        <v>252747</v>
      </c>
      <c r="E127" s="118"/>
      <c r="F127" s="118"/>
      <c r="G127" s="118"/>
      <c r="H127" s="117"/>
      <c r="I127" s="117">
        <f>SUM(C127+D127+E127+F127+G127+H127)</f>
        <v>252747</v>
      </c>
      <c r="J127" s="118">
        <v>-117918</v>
      </c>
      <c r="K127" s="116">
        <f t="shared" si="13"/>
        <v>134829</v>
      </c>
    </row>
    <row r="128" spans="1:11" ht="18" customHeight="1">
      <c r="A128" s="108" t="s">
        <v>178</v>
      </c>
      <c r="B128" s="40"/>
      <c r="C128" s="130"/>
      <c r="D128" s="96">
        <v>256252</v>
      </c>
      <c r="E128" s="118"/>
      <c r="F128" s="118"/>
      <c r="G128" s="118"/>
      <c r="H128" s="117"/>
      <c r="I128" s="117">
        <f>SUM(C128+D128+E128+F128+G128+H128)</f>
        <v>256252</v>
      </c>
      <c r="J128" s="118">
        <v>-117712</v>
      </c>
      <c r="K128" s="116">
        <f t="shared" si="13"/>
        <v>138540</v>
      </c>
    </row>
    <row r="129" spans="1:11" ht="18" customHeight="1">
      <c r="A129" s="55" t="s">
        <v>171</v>
      </c>
      <c r="B129" s="40"/>
      <c r="C129" s="130"/>
      <c r="D129" s="96"/>
      <c r="E129" s="118"/>
      <c r="F129" s="118"/>
      <c r="G129" s="118"/>
      <c r="H129" s="117"/>
      <c r="I129" s="117"/>
      <c r="J129" s="118"/>
      <c r="K129" s="116"/>
    </row>
    <row r="130" spans="1:11" ht="18" customHeight="1">
      <c r="A130" s="108" t="s">
        <v>177</v>
      </c>
      <c r="B130" s="40"/>
      <c r="C130" s="130"/>
      <c r="D130" s="96"/>
      <c r="E130" s="118"/>
      <c r="F130" s="118"/>
      <c r="G130" s="118"/>
      <c r="H130" s="117"/>
      <c r="I130" s="117">
        <f>SUM(C130+D130+E130+F130+G130+H130)</f>
        <v>0</v>
      </c>
      <c r="J130" s="118"/>
      <c r="K130" s="116">
        <f t="shared" si="13"/>
        <v>0</v>
      </c>
    </row>
    <row r="131" spans="1:11" ht="18" customHeight="1">
      <c r="A131" s="108" t="s">
        <v>172</v>
      </c>
      <c r="B131" s="40"/>
      <c r="C131" s="130"/>
      <c r="D131" s="96"/>
      <c r="E131" s="118"/>
      <c r="F131" s="118"/>
      <c r="G131" s="118"/>
      <c r="H131" s="117"/>
      <c r="I131" s="117"/>
      <c r="J131" s="118"/>
      <c r="K131" s="116"/>
    </row>
    <row r="132" spans="1:11" ht="18" customHeight="1">
      <c r="A132" s="108" t="s">
        <v>175</v>
      </c>
      <c r="B132" s="40"/>
      <c r="C132" s="130"/>
      <c r="D132" s="96"/>
      <c r="E132" s="118"/>
      <c r="F132" s="118"/>
      <c r="G132" s="118"/>
      <c r="H132" s="117"/>
      <c r="I132" s="117"/>
      <c r="J132" s="118"/>
      <c r="K132" s="116"/>
    </row>
    <row r="133" spans="1:11" ht="18" customHeight="1">
      <c r="A133" s="108" t="s">
        <v>178</v>
      </c>
      <c r="B133" s="40"/>
      <c r="C133" s="130"/>
      <c r="D133" s="96"/>
      <c r="E133" s="118"/>
      <c r="F133" s="118"/>
      <c r="G133" s="118"/>
      <c r="H133" s="117"/>
      <c r="I133" s="117"/>
      <c r="J133" s="118"/>
      <c r="K133" s="116"/>
    </row>
    <row r="134" spans="1:11" s="15" customFormat="1" ht="18" customHeight="1">
      <c r="A134" s="57" t="s">
        <v>56</v>
      </c>
      <c r="B134" s="58" t="s">
        <v>57</v>
      </c>
      <c r="C134" s="141"/>
      <c r="D134" s="127"/>
      <c r="E134" s="119"/>
      <c r="F134" s="119"/>
      <c r="G134" s="119"/>
      <c r="H134" s="119"/>
      <c r="I134" s="115"/>
      <c r="J134" s="119"/>
      <c r="K134" s="115"/>
    </row>
    <row r="135" spans="1:11" ht="18" customHeight="1">
      <c r="A135" s="108" t="s">
        <v>177</v>
      </c>
      <c r="B135" s="40"/>
      <c r="C135" s="130">
        <v>272580</v>
      </c>
      <c r="D135" s="96">
        <v>84944</v>
      </c>
      <c r="E135" s="118"/>
      <c r="F135" s="118"/>
      <c r="G135" s="118"/>
      <c r="H135" s="118"/>
      <c r="I135" s="116">
        <f>SUM(C135+D135+E135+F135+G135+H135)</f>
        <v>357524</v>
      </c>
      <c r="J135" s="118"/>
      <c r="K135" s="116">
        <f t="shared" si="13"/>
        <v>357524</v>
      </c>
    </row>
    <row r="136" spans="1:11" ht="18" customHeight="1">
      <c r="A136" s="108" t="s">
        <v>172</v>
      </c>
      <c r="B136" s="40"/>
      <c r="C136" s="130">
        <v>293211</v>
      </c>
      <c r="D136" s="96"/>
      <c r="E136" s="118"/>
      <c r="F136" s="118"/>
      <c r="G136" s="118"/>
      <c r="H136" s="118"/>
      <c r="I136" s="116">
        <f>SUM(C136+D136+E136+F136+G136+H136)</f>
        <v>293211</v>
      </c>
      <c r="J136" s="118"/>
      <c r="K136" s="116">
        <f t="shared" si="13"/>
        <v>293211</v>
      </c>
    </row>
    <row r="137" spans="1:11" ht="18" customHeight="1">
      <c r="A137" s="108" t="s">
        <v>175</v>
      </c>
      <c r="B137" s="40"/>
      <c r="C137" s="130">
        <v>38779</v>
      </c>
      <c r="D137" s="96"/>
      <c r="E137" s="118"/>
      <c r="F137" s="118"/>
      <c r="G137" s="118"/>
      <c r="H137" s="118"/>
      <c r="I137" s="116">
        <f>SUM(C137+D137+E137+F137+G137+H137)</f>
        <v>38779</v>
      </c>
      <c r="J137" s="118"/>
      <c r="K137" s="116">
        <f t="shared" si="13"/>
        <v>38779</v>
      </c>
    </row>
    <row r="138" spans="1:11" ht="18" customHeight="1">
      <c r="A138" s="108" t="s">
        <v>178</v>
      </c>
      <c r="B138" s="40"/>
      <c r="C138" s="130"/>
      <c r="D138" s="96"/>
      <c r="E138" s="118"/>
      <c r="F138" s="118"/>
      <c r="G138" s="118"/>
      <c r="H138" s="118"/>
      <c r="I138" s="116">
        <f>SUM(C138+D138+E138+F138+G138+H138)</f>
        <v>0</v>
      </c>
      <c r="J138" s="118"/>
      <c r="K138" s="116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41"/>
      <c r="D139" s="94"/>
      <c r="E139" s="115"/>
      <c r="F139" s="115"/>
      <c r="G139" s="115"/>
      <c r="H139" s="115"/>
      <c r="I139" s="115"/>
      <c r="J139" s="115"/>
      <c r="K139" s="115"/>
    </row>
    <row r="140" spans="1:11" s="17" customFormat="1" ht="18" customHeight="1">
      <c r="A140" s="108" t="s">
        <v>177</v>
      </c>
      <c r="B140" s="60"/>
      <c r="C140" s="141">
        <f>SUM(C145+C200+C205+C220+C225)</f>
        <v>1102072</v>
      </c>
      <c r="D140" s="94">
        <f>SUM(D145+D200+D205+D220+D225)</f>
        <v>701769</v>
      </c>
      <c r="E140" s="115">
        <f aca="true" t="shared" si="16" ref="E140:K140">SUM(E145+E200+E205+E220+E225)</f>
        <v>0</v>
      </c>
      <c r="F140" s="115">
        <f t="shared" si="16"/>
        <v>0</v>
      </c>
      <c r="G140" s="115">
        <f t="shared" si="16"/>
        <v>25515</v>
      </c>
      <c r="H140" s="115">
        <f t="shared" si="16"/>
        <v>296</v>
      </c>
      <c r="I140" s="115">
        <f t="shared" si="16"/>
        <v>1829652</v>
      </c>
      <c r="J140" s="115">
        <f t="shared" si="16"/>
        <v>-116350</v>
      </c>
      <c r="K140" s="115">
        <f t="shared" si="16"/>
        <v>1713302</v>
      </c>
    </row>
    <row r="141" spans="1:11" s="17" customFormat="1" ht="18" customHeight="1">
      <c r="A141" s="108" t="s">
        <v>172</v>
      </c>
      <c r="B141" s="60"/>
      <c r="C141" s="141">
        <f>SUM(C146+C201+C206+C211+C221+C226)</f>
        <v>1164011</v>
      </c>
      <c r="D141" s="94">
        <f aca="true" t="shared" si="17" ref="D141:K143">SUM(D146+D201+D206+D221+D226)</f>
        <v>638318</v>
      </c>
      <c r="E141" s="115">
        <f t="shared" si="17"/>
        <v>0</v>
      </c>
      <c r="F141" s="115">
        <f t="shared" si="17"/>
        <v>0</v>
      </c>
      <c r="G141" s="115">
        <f t="shared" si="17"/>
        <v>39040</v>
      </c>
      <c r="H141" s="115">
        <f t="shared" si="17"/>
        <v>0</v>
      </c>
      <c r="I141" s="115">
        <f t="shared" si="17"/>
        <v>1841369</v>
      </c>
      <c r="J141" s="115">
        <f t="shared" si="17"/>
        <v>-110590</v>
      </c>
      <c r="K141" s="115">
        <f t="shared" si="17"/>
        <v>1730779</v>
      </c>
    </row>
    <row r="142" spans="1:11" s="17" customFormat="1" ht="18" customHeight="1">
      <c r="A142" s="108" t="s">
        <v>175</v>
      </c>
      <c r="B142" s="60"/>
      <c r="C142" s="141">
        <f>SUM(C147+C202+C207+C212+C222+C227)</f>
        <v>868551</v>
      </c>
      <c r="D142" s="94">
        <f t="shared" si="17"/>
        <v>659722</v>
      </c>
      <c r="E142" s="115">
        <f t="shared" si="17"/>
        <v>0</v>
      </c>
      <c r="F142" s="115">
        <f t="shared" si="17"/>
        <v>0</v>
      </c>
      <c r="G142" s="115">
        <f t="shared" si="17"/>
        <v>0</v>
      </c>
      <c r="H142" s="115">
        <f t="shared" si="17"/>
        <v>0</v>
      </c>
      <c r="I142" s="115">
        <f t="shared" si="17"/>
        <v>1528273</v>
      </c>
      <c r="J142" s="115">
        <f t="shared" si="17"/>
        <v>-117918</v>
      </c>
      <c r="K142" s="115">
        <f t="shared" si="17"/>
        <v>1410355</v>
      </c>
    </row>
    <row r="143" spans="1:11" s="17" customFormat="1" ht="18" customHeight="1">
      <c r="A143" s="108" t="s">
        <v>178</v>
      </c>
      <c r="B143" s="60"/>
      <c r="C143" s="141">
        <f>SUM(C148+C203+C208+C213+C223+C228)</f>
        <v>857377</v>
      </c>
      <c r="D143" s="94">
        <f t="shared" si="17"/>
        <v>672425</v>
      </c>
      <c r="E143" s="115">
        <f t="shared" si="17"/>
        <v>0</v>
      </c>
      <c r="F143" s="115">
        <f t="shared" si="17"/>
        <v>0</v>
      </c>
      <c r="G143" s="115">
        <f t="shared" si="17"/>
        <v>0</v>
      </c>
      <c r="H143" s="115">
        <f t="shared" si="17"/>
        <v>0</v>
      </c>
      <c r="I143" s="115">
        <f t="shared" si="17"/>
        <v>1529802</v>
      </c>
      <c r="J143" s="115">
        <f t="shared" si="17"/>
        <v>-117712</v>
      </c>
      <c r="K143" s="115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41"/>
      <c r="D144" s="94"/>
      <c r="E144" s="115"/>
      <c r="F144" s="115"/>
      <c r="G144" s="115"/>
      <c r="H144" s="115"/>
      <c r="I144" s="115"/>
      <c r="J144" s="115"/>
      <c r="K144" s="115"/>
    </row>
    <row r="145" spans="1:11" s="17" customFormat="1" ht="18" customHeight="1">
      <c r="A145" s="108" t="s">
        <v>177</v>
      </c>
      <c r="B145" s="60"/>
      <c r="C145" s="143">
        <f>SUM(C150+C155+C160+C165+C170+C175+C180+C185+C190+C195)</f>
        <v>971743</v>
      </c>
      <c r="D145" s="126">
        <f>SUM(D150+D155+D160+D165+D170+D175+D180+D185+D190+D195)</f>
        <v>682859</v>
      </c>
      <c r="E145" s="116">
        <f>SUM(E150+E155+E160+E165+E170+E175+E180+E185+E190+E195)</f>
        <v>0</v>
      </c>
      <c r="F145" s="116">
        <f aca="true" t="shared" si="18" ref="F145:K145">SUM(F150+F155+F160+F165+F170+F175+F180+F185+F190+F195)</f>
        <v>0</v>
      </c>
      <c r="G145" s="116">
        <f t="shared" si="18"/>
        <v>0</v>
      </c>
      <c r="H145" s="116">
        <v>296</v>
      </c>
      <c r="I145" s="116">
        <f t="shared" si="18"/>
        <v>1654898</v>
      </c>
      <c r="J145" s="116">
        <f t="shared" si="18"/>
        <v>-116350</v>
      </c>
      <c r="K145" s="116">
        <f t="shared" si="18"/>
        <v>1538548</v>
      </c>
    </row>
    <row r="146" spans="1:11" s="17" customFormat="1" ht="18" customHeight="1">
      <c r="A146" s="108" t="s">
        <v>172</v>
      </c>
      <c r="B146" s="60"/>
      <c r="C146" s="143">
        <f aca="true" t="shared" si="19" ref="C146:K148">SUM(C151+C156+C161+C166+C171+C176+C181+C186+C191+C196)</f>
        <v>1075089</v>
      </c>
      <c r="D146" s="126">
        <f t="shared" si="19"/>
        <v>619667</v>
      </c>
      <c r="E146" s="116">
        <f t="shared" si="19"/>
        <v>0</v>
      </c>
      <c r="F146" s="116">
        <f t="shared" si="19"/>
        <v>0</v>
      </c>
      <c r="G146" s="116">
        <f t="shared" si="19"/>
        <v>0</v>
      </c>
      <c r="H146" s="116">
        <f t="shared" si="19"/>
        <v>0</v>
      </c>
      <c r="I146" s="116">
        <f t="shared" si="19"/>
        <v>1694756</v>
      </c>
      <c r="J146" s="116">
        <f t="shared" si="19"/>
        <v>-110590</v>
      </c>
      <c r="K146" s="116">
        <f t="shared" si="19"/>
        <v>1584166</v>
      </c>
    </row>
    <row r="147" spans="1:11" s="17" customFormat="1" ht="18" customHeight="1">
      <c r="A147" s="108" t="s">
        <v>175</v>
      </c>
      <c r="B147" s="60"/>
      <c r="C147" s="143">
        <f t="shared" si="19"/>
        <v>734077</v>
      </c>
      <c r="D147" s="126">
        <f t="shared" si="19"/>
        <v>639155</v>
      </c>
      <c r="E147" s="116">
        <f t="shared" si="19"/>
        <v>0</v>
      </c>
      <c r="F147" s="116">
        <f t="shared" si="19"/>
        <v>0</v>
      </c>
      <c r="G147" s="116">
        <f t="shared" si="19"/>
        <v>0</v>
      </c>
      <c r="H147" s="116">
        <f t="shared" si="19"/>
        <v>0</v>
      </c>
      <c r="I147" s="116">
        <f t="shared" si="19"/>
        <v>1373232</v>
      </c>
      <c r="J147" s="116">
        <f t="shared" si="19"/>
        <v>-117918</v>
      </c>
      <c r="K147" s="116">
        <f t="shared" si="19"/>
        <v>1255314</v>
      </c>
    </row>
    <row r="148" spans="1:11" s="17" customFormat="1" ht="18" customHeight="1">
      <c r="A148" s="108" t="s">
        <v>178</v>
      </c>
      <c r="B148" s="60"/>
      <c r="C148" s="143">
        <f t="shared" si="19"/>
        <v>710360</v>
      </c>
      <c r="D148" s="126">
        <f t="shared" si="19"/>
        <v>651916</v>
      </c>
      <c r="E148" s="116">
        <f t="shared" si="19"/>
        <v>0</v>
      </c>
      <c r="F148" s="116">
        <f t="shared" si="19"/>
        <v>0</v>
      </c>
      <c r="G148" s="116">
        <f t="shared" si="19"/>
        <v>0</v>
      </c>
      <c r="H148" s="116">
        <f t="shared" si="19"/>
        <v>0</v>
      </c>
      <c r="I148" s="116">
        <f t="shared" si="19"/>
        <v>1362276</v>
      </c>
      <c r="J148" s="116">
        <f t="shared" si="19"/>
        <v>-117712</v>
      </c>
      <c r="K148" s="116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30"/>
      <c r="D149" s="95"/>
      <c r="E149" s="117"/>
      <c r="F149" s="118"/>
      <c r="G149" s="118"/>
      <c r="H149" s="117"/>
      <c r="I149" s="117"/>
      <c r="J149" s="118"/>
      <c r="K149" s="117"/>
    </row>
    <row r="150" spans="1:11" ht="18" customHeight="1">
      <c r="A150" s="108" t="s">
        <v>177</v>
      </c>
      <c r="B150" s="40"/>
      <c r="C150" s="134">
        <v>124270</v>
      </c>
      <c r="D150" s="99">
        <v>416102</v>
      </c>
      <c r="E150" s="117"/>
      <c r="F150" s="118"/>
      <c r="G150" s="118"/>
      <c r="H150" s="117"/>
      <c r="I150" s="117">
        <f aca="true" t="shared" si="20" ref="I150:I180">SUM(C150+D150+E150+F150+G150+H150)</f>
        <v>540372</v>
      </c>
      <c r="J150" s="118"/>
      <c r="K150" s="116">
        <f>SUM(I150+J150)</f>
        <v>540372</v>
      </c>
    </row>
    <row r="151" spans="1:11" ht="18" customHeight="1">
      <c r="A151" s="108" t="s">
        <v>172</v>
      </c>
      <c r="B151" s="40"/>
      <c r="C151" s="130">
        <v>124363</v>
      </c>
      <c r="D151" s="95">
        <v>461466</v>
      </c>
      <c r="E151" s="117"/>
      <c r="F151" s="118"/>
      <c r="G151" s="118"/>
      <c r="H151" s="117"/>
      <c r="I151" s="117">
        <f t="shared" si="20"/>
        <v>585829</v>
      </c>
      <c r="J151" s="118"/>
      <c r="K151" s="116">
        <f>SUM(I151+J151)</f>
        <v>585829</v>
      </c>
    </row>
    <row r="152" spans="1:11" ht="18" customHeight="1">
      <c r="A152" s="108" t="s">
        <v>175</v>
      </c>
      <c r="B152" s="40"/>
      <c r="C152" s="130">
        <v>127369</v>
      </c>
      <c r="D152" s="95">
        <v>471180</v>
      </c>
      <c r="E152" s="117"/>
      <c r="F152" s="118"/>
      <c r="G152" s="118"/>
      <c r="H152" s="117"/>
      <c r="I152" s="117">
        <f t="shared" si="20"/>
        <v>598549</v>
      </c>
      <c r="J152" s="118"/>
      <c r="K152" s="116">
        <f>SUM(I152+J152)</f>
        <v>598549</v>
      </c>
    </row>
    <row r="153" spans="1:11" ht="18" customHeight="1">
      <c r="A153" s="108" t="s">
        <v>178</v>
      </c>
      <c r="B153" s="40"/>
      <c r="C153" s="130">
        <v>129148</v>
      </c>
      <c r="D153" s="95">
        <v>478751</v>
      </c>
      <c r="E153" s="117"/>
      <c r="F153" s="118"/>
      <c r="G153" s="118"/>
      <c r="H153" s="117"/>
      <c r="I153" s="117">
        <f t="shared" si="20"/>
        <v>607899</v>
      </c>
      <c r="J153" s="118"/>
      <c r="K153" s="116">
        <f>SUM(I153+J153)</f>
        <v>607899</v>
      </c>
    </row>
    <row r="154" spans="1:11" ht="18" customHeight="1">
      <c r="A154" s="63" t="s">
        <v>61</v>
      </c>
      <c r="B154" s="70" t="s">
        <v>62</v>
      </c>
      <c r="C154" s="130"/>
      <c r="D154" s="95"/>
      <c r="E154" s="117"/>
      <c r="F154" s="118"/>
      <c r="G154" s="118"/>
      <c r="H154" s="117"/>
      <c r="I154" s="117"/>
      <c r="J154" s="118"/>
      <c r="K154" s="117"/>
    </row>
    <row r="155" spans="1:11" ht="18" customHeight="1">
      <c r="A155" s="108" t="s">
        <v>177</v>
      </c>
      <c r="B155" s="40"/>
      <c r="C155" s="134">
        <v>270238</v>
      </c>
      <c r="D155" s="99">
        <v>176367</v>
      </c>
      <c r="E155" s="117"/>
      <c r="F155" s="118"/>
      <c r="G155" s="118"/>
      <c r="H155" s="117"/>
      <c r="I155" s="117">
        <f t="shared" si="20"/>
        <v>446605</v>
      </c>
      <c r="J155" s="118"/>
      <c r="K155" s="117">
        <f>SUM(I155+J155)</f>
        <v>446605</v>
      </c>
    </row>
    <row r="156" spans="1:11" ht="18" customHeight="1">
      <c r="A156" s="108" t="s">
        <v>172</v>
      </c>
      <c r="B156" s="40"/>
      <c r="C156" s="130">
        <v>343550</v>
      </c>
      <c r="D156" s="95">
        <v>155642</v>
      </c>
      <c r="E156" s="117"/>
      <c r="F156" s="118"/>
      <c r="G156" s="118"/>
      <c r="H156" s="117"/>
      <c r="I156" s="117">
        <f t="shared" si="20"/>
        <v>499192</v>
      </c>
      <c r="J156" s="118"/>
      <c r="K156" s="117">
        <f>SUM(I156+J156)</f>
        <v>499192</v>
      </c>
    </row>
    <row r="157" spans="1:11" ht="18" customHeight="1">
      <c r="A157" s="108" t="s">
        <v>175</v>
      </c>
      <c r="B157" s="40"/>
      <c r="C157" s="130">
        <v>312516</v>
      </c>
      <c r="D157" s="95">
        <v>165337</v>
      </c>
      <c r="E157" s="117"/>
      <c r="F157" s="118"/>
      <c r="G157" s="118"/>
      <c r="H157" s="117"/>
      <c r="I157" s="117">
        <f t="shared" si="20"/>
        <v>477853</v>
      </c>
      <c r="J157" s="118"/>
      <c r="K157" s="117">
        <f>SUM(I157+J157)</f>
        <v>477853</v>
      </c>
    </row>
    <row r="158" spans="1:11" ht="18" customHeight="1">
      <c r="A158" s="108" t="s">
        <v>178</v>
      </c>
      <c r="B158" s="40"/>
      <c r="C158" s="130">
        <v>334025</v>
      </c>
      <c r="D158" s="95">
        <v>170464</v>
      </c>
      <c r="E158" s="117"/>
      <c r="F158" s="118"/>
      <c r="G158" s="118"/>
      <c r="H158" s="117"/>
      <c r="I158" s="117">
        <f t="shared" si="20"/>
        <v>504489</v>
      </c>
      <c r="J158" s="118"/>
      <c r="K158" s="117">
        <f>SUM(I158+J158)</f>
        <v>504489</v>
      </c>
    </row>
    <row r="159" spans="1:11" ht="18" customHeight="1">
      <c r="A159" s="21" t="s">
        <v>63</v>
      </c>
      <c r="B159" s="24" t="s">
        <v>64</v>
      </c>
      <c r="C159" s="130"/>
      <c r="D159" s="130"/>
      <c r="E159" s="131"/>
      <c r="F159" s="132"/>
      <c r="G159" s="132"/>
      <c r="H159" s="132"/>
      <c r="I159" s="131"/>
      <c r="J159" s="132"/>
      <c r="K159" s="131"/>
    </row>
    <row r="160" spans="1:11" ht="18" customHeight="1">
      <c r="A160" s="133" t="s">
        <v>177</v>
      </c>
      <c r="B160" s="19"/>
      <c r="C160" s="134">
        <v>4819</v>
      </c>
      <c r="D160" s="130"/>
      <c r="E160" s="131"/>
      <c r="F160" s="132"/>
      <c r="G160" s="132"/>
      <c r="H160" s="132"/>
      <c r="I160" s="131">
        <f t="shared" si="20"/>
        <v>4819</v>
      </c>
      <c r="J160" s="132"/>
      <c r="K160" s="131">
        <f aca="true" t="shared" si="21" ref="K160:K168">SUM(I160+J160)</f>
        <v>4819</v>
      </c>
    </row>
    <row r="161" spans="1:11" ht="18" customHeight="1">
      <c r="A161" s="133" t="s">
        <v>172</v>
      </c>
      <c r="B161" s="19"/>
      <c r="C161" s="130">
        <v>5838</v>
      </c>
      <c r="D161" s="130"/>
      <c r="E161" s="131"/>
      <c r="F161" s="132"/>
      <c r="G161" s="132"/>
      <c r="H161" s="132"/>
      <c r="I161" s="131">
        <f t="shared" si="20"/>
        <v>5838</v>
      </c>
      <c r="J161" s="132"/>
      <c r="K161" s="131">
        <f t="shared" si="21"/>
        <v>5838</v>
      </c>
    </row>
    <row r="162" spans="1:11" ht="18" customHeight="1">
      <c r="A162" s="133" t="s">
        <v>175</v>
      </c>
      <c r="B162" s="19"/>
      <c r="C162" s="130">
        <v>4981</v>
      </c>
      <c r="D162" s="130"/>
      <c r="E162" s="131"/>
      <c r="F162" s="132"/>
      <c r="G162" s="132"/>
      <c r="H162" s="132"/>
      <c r="I162" s="131">
        <f t="shared" si="20"/>
        <v>4981</v>
      </c>
      <c r="J162" s="132"/>
      <c r="K162" s="131">
        <f t="shared" si="21"/>
        <v>4981</v>
      </c>
    </row>
    <row r="163" spans="1:11" ht="18" customHeight="1">
      <c r="A163" s="133" t="s">
        <v>178</v>
      </c>
      <c r="B163" s="19"/>
      <c r="C163" s="130">
        <v>3982</v>
      </c>
      <c r="D163" s="130"/>
      <c r="E163" s="131"/>
      <c r="F163" s="132"/>
      <c r="G163" s="132"/>
      <c r="H163" s="132"/>
      <c r="I163" s="131">
        <f t="shared" si="20"/>
        <v>3982</v>
      </c>
      <c r="J163" s="132"/>
      <c r="K163" s="131">
        <f t="shared" si="21"/>
        <v>3982</v>
      </c>
    </row>
    <row r="164" spans="1:11" ht="18" customHeight="1">
      <c r="A164" s="63" t="s">
        <v>65</v>
      </c>
      <c r="B164" s="70" t="s">
        <v>66</v>
      </c>
      <c r="C164" s="130"/>
      <c r="D164" s="96"/>
      <c r="E164" s="118"/>
      <c r="F164" s="118"/>
      <c r="G164" s="118"/>
      <c r="H164" s="118"/>
      <c r="I164" s="117">
        <f t="shared" si="20"/>
        <v>0</v>
      </c>
      <c r="J164" s="118"/>
      <c r="K164" s="117">
        <f t="shared" si="21"/>
        <v>0</v>
      </c>
    </row>
    <row r="165" spans="1:11" ht="18" customHeight="1">
      <c r="A165" s="108" t="s">
        <v>177</v>
      </c>
      <c r="B165" s="40"/>
      <c r="C165" s="134">
        <v>58003</v>
      </c>
      <c r="D165" s="96"/>
      <c r="E165" s="118"/>
      <c r="F165" s="118"/>
      <c r="G165" s="118"/>
      <c r="H165" s="118"/>
      <c r="I165" s="117">
        <f t="shared" si="20"/>
        <v>58003</v>
      </c>
      <c r="J165" s="118"/>
      <c r="K165" s="117">
        <f t="shared" si="21"/>
        <v>58003</v>
      </c>
    </row>
    <row r="166" spans="1:11" ht="18" customHeight="1">
      <c r="A166" s="108" t="s">
        <v>172</v>
      </c>
      <c r="B166" s="40"/>
      <c r="C166" s="130">
        <v>45559</v>
      </c>
      <c r="D166" s="96"/>
      <c r="E166" s="118"/>
      <c r="F166" s="118"/>
      <c r="G166" s="118"/>
      <c r="H166" s="118"/>
      <c r="I166" s="117">
        <f t="shared" si="20"/>
        <v>45559</v>
      </c>
      <c r="J166" s="118"/>
      <c r="K166" s="117">
        <f t="shared" si="21"/>
        <v>45559</v>
      </c>
    </row>
    <row r="167" spans="1:11" ht="18" customHeight="1">
      <c r="A167" s="108" t="s">
        <v>175</v>
      </c>
      <c r="B167" s="40"/>
      <c r="C167" s="130">
        <v>67641</v>
      </c>
      <c r="D167" s="96"/>
      <c r="E167" s="118"/>
      <c r="F167" s="118"/>
      <c r="G167" s="118"/>
      <c r="H167" s="118"/>
      <c r="I167" s="117">
        <f t="shared" si="20"/>
        <v>67641</v>
      </c>
      <c r="J167" s="118"/>
      <c r="K167" s="117">
        <f t="shared" si="21"/>
        <v>67641</v>
      </c>
    </row>
    <row r="168" spans="1:11" ht="18" customHeight="1">
      <c r="A168" s="108" t="s">
        <v>178</v>
      </c>
      <c r="B168" s="40"/>
      <c r="C168" s="130">
        <v>68493</v>
      </c>
      <c r="D168" s="96"/>
      <c r="E168" s="118"/>
      <c r="F168" s="118"/>
      <c r="G168" s="118"/>
      <c r="H168" s="118"/>
      <c r="I168" s="117">
        <f t="shared" si="20"/>
        <v>68493</v>
      </c>
      <c r="J168" s="118"/>
      <c r="K168" s="117">
        <f t="shared" si="21"/>
        <v>68493</v>
      </c>
    </row>
    <row r="169" spans="1:11" ht="18" customHeight="1">
      <c r="A169" s="21" t="s">
        <v>67</v>
      </c>
      <c r="B169" s="24" t="s">
        <v>68</v>
      </c>
      <c r="C169" s="130"/>
      <c r="D169" s="136"/>
      <c r="E169" s="132"/>
      <c r="F169" s="132"/>
      <c r="G169" s="132"/>
      <c r="H169" s="132"/>
      <c r="I169" s="131"/>
      <c r="J169" s="132"/>
      <c r="K169" s="131"/>
    </row>
    <row r="170" spans="1:11" ht="18" customHeight="1">
      <c r="A170" s="133" t="s">
        <v>177</v>
      </c>
      <c r="B170" s="19"/>
      <c r="C170" s="134">
        <v>50</v>
      </c>
      <c r="D170" s="136"/>
      <c r="E170" s="132"/>
      <c r="F170" s="132"/>
      <c r="G170" s="132"/>
      <c r="H170" s="132"/>
      <c r="I170" s="131">
        <f t="shared" si="20"/>
        <v>50</v>
      </c>
      <c r="J170" s="132"/>
      <c r="K170" s="131">
        <f>SUM(I170+J170)</f>
        <v>50</v>
      </c>
    </row>
    <row r="171" spans="1:11" ht="18" customHeight="1">
      <c r="A171" s="133" t="s">
        <v>172</v>
      </c>
      <c r="B171" s="19"/>
      <c r="C171" s="130">
        <v>50</v>
      </c>
      <c r="D171" s="136"/>
      <c r="E171" s="132"/>
      <c r="F171" s="132"/>
      <c r="G171" s="132"/>
      <c r="H171" s="132"/>
      <c r="I171" s="131">
        <f t="shared" si="20"/>
        <v>50</v>
      </c>
      <c r="J171" s="132"/>
      <c r="K171" s="131">
        <f>SUM(I171+J171)</f>
        <v>50</v>
      </c>
    </row>
    <row r="172" spans="1:11" ht="18" customHeight="1">
      <c r="A172" s="133" t="s">
        <v>175</v>
      </c>
      <c r="B172" s="19"/>
      <c r="C172" s="130">
        <v>50</v>
      </c>
      <c r="D172" s="136"/>
      <c r="E172" s="132"/>
      <c r="F172" s="132"/>
      <c r="G172" s="132"/>
      <c r="H172" s="132"/>
      <c r="I172" s="131">
        <f t="shared" si="20"/>
        <v>50</v>
      </c>
      <c r="J172" s="132"/>
      <c r="K172" s="131">
        <f>SUM(I172+J172)</f>
        <v>50</v>
      </c>
    </row>
    <row r="173" spans="1:11" ht="18" customHeight="1">
      <c r="A173" s="133" t="s">
        <v>178</v>
      </c>
      <c r="B173" s="19"/>
      <c r="C173" s="130">
        <v>50</v>
      </c>
      <c r="D173" s="136"/>
      <c r="E173" s="132"/>
      <c r="F173" s="132"/>
      <c r="G173" s="132"/>
      <c r="H173" s="132"/>
      <c r="I173" s="131">
        <f t="shared" si="20"/>
        <v>50</v>
      </c>
      <c r="J173" s="132"/>
      <c r="K173" s="131">
        <f>SUM(I173+J173)</f>
        <v>50</v>
      </c>
    </row>
    <row r="174" spans="1:11" ht="18" customHeight="1">
      <c r="A174" s="63" t="s">
        <v>69</v>
      </c>
      <c r="B174" s="70" t="s">
        <v>70</v>
      </c>
      <c r="C174" s="130"/>
      <c r="D174" s="95"/>
      <c r="E174" s="117"/>
      <c r="F174" s="118"/>
      <c r="G174" s="118"/>
      <c r="H174" s="118"/>
      <c r="I174" s="117"/>
      <c r="J174" s="118"/>
      <c r="K174" s="117"/>
    </row>
    <row r="175" spans="1:12" ht="18" customHeight="1">
      <c r="A175" s="108" t="s">
        <v>177</v>
      </c>
      <c r="B175" s="40"/>
      <c r="C175" s="134">
        <v>116350</v>
      </c>
      <c r="D175" s="95"/>
      <c r="E175" s="117"/>
      <c r="F175" s="118"/>
      <c r="G175" s="118"/>
      <c r="H175" s="118"/>
      <c r="I175" s="117">
        <f t="shared" si="20"/>
        <v>116350</v>
      </c>
      <c r="J175" s="118">
        <v>-116350</v>
      </c>
      <c r="K175" s="117">
        <f>SUM(I175+J175)</f>
        <v>0</v>
      </c>
      <c r="L175" s="38"/>
    </row>
    <row r="176" spans="1:12" ht="18" customHeight="1">
      <c r="A176" s="108" t="s">
        <v>172</v>
      </c>
      <c r="B176" s="40"/>
      <c r="C176" s="130">
        <v>110590</v>
      </c>
      <c r="D176" s="95"/>
      <c r="E176" s="117"/>
      <c r="F176" s="118"/>
      <c r="G176" s="118"/>
      <c r="H176" s="118"/>
      <c r="I176" s="117">
        <f t="shared" si="20"/>
        <v>110590</v>
      </c>
      <c r="J176" s="118">
        <v>-110590</v>
      </c>
      <c r="K176" s="117">
        <f>SUM(I176+J176)</f>
        <v>0</v>
      </c>
      <c r="L176" s="38"/>
    </row>
    <row r="177" spans="1:12" ht="18" customHeight="1">
      <c r="A177" s="108" t="s">
        <v>175</v>
      </c>
      <c r="B177" s="40"/>
      <c r="C177" s="130">
        <v>117918</v>
      </c>
      <c r="D177" s="95"/>
      <c r="E177" s="117"/>
      <c r="F177" s="118"/>
      <c r="G177" s="118"/>
      <c r="H177" s="118"/>
      <c r="I177" s="117">
        <f t="shared" si="20"/>
        <v>117918</v>
      </c>
      <c r="J177" s="118">
        <v>-117918</v>
      </c>
      <c r="K177" s="117">
        <f>SUM(I177+J177)</f>
        <v>0</v>
      </c>
      <c r="L177" s="38"/>
    </row>
    <row r="178" spans="1:12" ht="18" customHeight="1">
      <c r="A178" s="108" t="s">
        <v>178</v>
      </c>
      <c r="B178" s="40"/>
      <c r="C178" s="130">
        <v>117712</v>
      </c>
      <c r="D178" s="95"/>
      <c r="E178" s="117"/>
      <c r="F178" s="118"/>
      <c r="G178" s="118"/>
      <c r="H178" s="118"/>
      <c r="I178" s="117">
        <f t="shared" si="20"/>
        <v>117712</v>
      </c>
      <c r="J178" s="118">
        <v>-117712</v>
      </c>
      <c r="K178" s="117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30"/>
      <c r="D179" s="95"/>
      <c r="E179" s="118"/>
      <c r="F179" s="118"/>
      <c r="G179" s="118"/>
      <c r="H179" s="118"/>
      <c r="I179" s="117"/>
      <c r="J179" s="118"/>
      <c r="K179" s="117"/>
    </row>
    <row r="180" spans="1:11" ht="18" customHeight="1">
      <c r="A180" s="108" t="s">
        <v>177</v>
      </c>
      <c r="B180" s="40"/>
      <c r="C180" s="134">
        <v>13324</v>
      </c>
      <c r="D180" s="95">
        <v>0</v>
      </c>
      <c r="E180" s="118"/>
      <c r="F180" s="118"/>
      <c r="G180" s="118"/>
      <c r="H180" s="118">
        <v>296</v>
      </c>
      <c r="I180" s="117">
        <f t="shared" si="20"/>
        <v>13620</v>
      </c>
      <c r="J180" s="118"/>
      <c r="K180" s="117">
        <f>SUM(I180+J180)</f>
        <v>13620</v>
      </c>
    </row>
    <row r="181" spans="1:11" ht="18" customHeight="1">
      <c r="A181" s="108" t="s">
        <v>172</v>
      </c>
      <c r="B181" s="40"/>
      <c r="C181" s="130">
        <v>13823</v>
      </c>
      <c r="D181" s="95"/>
      <c r="E181" s="118"/>
      <c r="F181" s="118"/>
      <c r="G181" s="118"/>
      <c r="H181" s="118"/>
      <c r="I181" s="117">
        <f aca="true" t="shared" si="22" ref="I181:I203">SUM(C181+D181+E181+F181+G181+H181)</f>
        <v>13823</v>
      </c>
      <c r="J181" s="118"/>
      <c r="K181" s="117">
        <f>SUM(I181+J181)</f>
        <v>13823</v>
      </c>
    </row>
    <row r="182" spans="1:11" ht="18" customHeight="1">
      <c r="A182" s="108" t="s">
        <v>175</v>
      </c>
      <c r="B182" s="40"/>
      <c r="C182" s="130">
        <v>13823</v>
      </c>
      <c r="D182" s="95"/>
      <c r="E182" s="118"/>
      <c r="F182" s="118"/>
      <c r="G182" s="118"/>
      <c r="H182" s="118"/>
      <c r="I182" s="117">
        <f t="shared" si="22"/>
        <v>13823</v>
      </c>
      <c r="J182" s="118"/>
      <c r="K182" s="117">
        <f>SUM(I182+J182)</f>
        <v>13823</v>
      </c>
    </row>
    <row r="183" spans="1:11" ht="18" customHeight="1">
      <c r="A183" s="108" t="s">
        <v>178</v>
      </c>
      <c r="B183" s="40"/>
      <c r="C183" s="130">
        <v>13823</v>
      </c>
      <c r="D183" s="95"/>
      <c r="E183" s="118"/>
      <c r="F183" s="118"/>
      <c r="G183" s="118"/>
      <c r="H183" s="118"/>
      <c r="I183" s="117">
        <f t="shared" si="22"/>
        <v>13823</v>
      </c>
      <c r="J183" s="118"/>
      <c r="K183" s="117">
        <f>SUM(I183+J183)</f>
        <v>13823</v>
      </c>
    </row>
    <row r="184" spans="1:11" ht="35.25" customHeight="1">
      <c r="A184" s="135" t="s">
        <v>73</v>
      </c>
      <c r="B184" s="24" t="s">
        <v>74</v>
      </c>
      <c r="C184" s="130"/>
      <c r="D184" s="130"/>
      <c r="E184" s="132"/>
      <c r="F184" s="132"/>
      <c r="G184" s="132"/>
      <c r="H184" s="132"/>
      <c r="I184" s="131"/>
      <c r="J184" s="132"/>
      <c r="K184" s="131"/>
    </row>
    <row r="185" spans="1:11" ht="24" customHeight="1">
      <c r="A185" s="133" t="s">
        <v>177</v>
      </c>
      <c r="B185" s="19"/>
      <c r="C185" s="134">
        <v>342977</v>
      </c>
      <c r="D185" s="130">
        <v>87659</v>
      </c>
      <c r="E185" s="132"/>
      <c r="F185" s="132"/>
      <c r="G185" s="132"/>
      <c r="H185" s="132"/>
      <c r="I185" s="131">
        <f t="shared" si="22"/>
        <v>430636</v>
      </c>
      <c r="J185" s="132"/>
      <c r="K185" s="131">
        <f>SUM(I185+J185)</f>
        <v>430636</v>
      </c>
    </row>
    <row r="186" spans="1:11" ht="24" customHeight="1">
      <c r="A186" s="133" t="s">
        <v>172</v>
      </c>
      <c r="B186" s="19"/>
      <c r="C186" s="130">
        <v>389561</v>
      </c>
      <c r="D186" s="130"/>
      <c r="E186" s="132"/>
      <c r="F186" s="132"/>
      <c r="G186" s="132"/>
      <c r="H186" s="132"/>
      <c r="I186" s="131">
        <f t="shared" si="22"/>
        <v>389561</v>
      </c>
      <c r="J186" s="132"/>
      <c r="K186" s="131">
        <f>SUM(I186+J186)</f>
        <v>389561</v>
      </c>
    </row>
    <row r="187" spans="1:11" ht="24" customHeight="1">
      <c r="A187" s="133" t="s">
        <v>175</v>
      </c>
      <c r="B187" s="19"/>
      <c r="C187" s="130">
        <v>46686</v>
      </c>
      <c r="D187" s="130"/>
      <c r="E187" s="132"/>
      <c r="F187" s="132"/>
      <c r="G187" s="132"/>
      <c r="H187" s="132"/>
      <c r="I187" s="131">
        <f t="shared" si="22"/>
        <v>46686</v>
      </c>
      <c r="J187" s="132"/>
      <c r="K187" s="131">
        <f>SUM(I187+J187)</f>
        <v>46686</v>
      </c>
    </row>
    <row r="188" spans="1:11" ht="24" customHeight="1">
      <c r="A188" s="133" t="s">
        <v>178</v>
      </c>
      <c r="B188" s="19"/>
      <c r="C188" s="130"/>
      <c r="D188" s="130"/>
      <c r="E188" s="132"/>
      <c r="F188" s="132"/>
      <c r="G188" s="132"/>
      <c r="H188" s="132"/>
      <c r="I188" s="131">
        <f t="shared" si="22"/>
        <v>0</v>
      </c>
      <c r="J188" s="132"/>
      <c r="K188" s="131">
        <f>SUM(I188+J188)</f>
        <v>0</v>
      </c>
    </row>
    <row r="189" spans="1:11" ht="18" customHeight="1">
      <c r="A189" s="63" t="s">
        <v>75</v>
      </c>
      <c r="B189" s="70" t="s">
        <v>76</v>
      </c>
      <c r="C189" s="130"/>
      <c r="D189" s="96"/>
      <c r="E189" s="118"/>
      <c r="F189" s="118"/>
      <c r="G189" s="118"/>
      <c r="H189" s="118"/>
      <c r="I189" s="117"/>
      <c r="J189" s="118"/>
      <c r="K189" s="117"/>
    </row>
    <row r="190" spans="1:11" ht="18" customHeight="1">
      <c r="A190" s="108" t="s">
        <v>177</v>
      </c>
      <c r="B190" s="40"/>
      <c r="C190" s="134">
        <v>20838</v>
      </c>
      <c r="D190" s="96"/>
      <c r="E190" s="118"/>
      <c r="F190" s="118"/>
      <c r="G190" s="118"/>
      <c r="H190" s="118"/>
      <c r="I190" s="117">
        <f t="shared" si="22"/>
        <v>20838</v>
      </c>
      <c r="J190" s="118"/>
      <c r="K190" s="117">
        <f>SUM(I190+J190)</f>
        <v>20838</v>
      </c>
    </row>
    <row r="191" spans="1:11" ht="18" customHeight="1">
      <c r="A191" s="108" t="s">
        <v>172</v>
      </c>
      <c r="B191" s="40"/>
      <c r="C191" s="130">
        <v>21580</v>
      </c>
      <c r="D191" s="96"/>
      <c r="E191" s="118"/>
      <c r="F191" s="118"/>
      <c r="G191" s="118"/>
      <c r="H191" s="118"/>
      <c r="I191" s="117">
        <f t="shared" si="22"/>
        <v>21580</v>
      </c>
      <c r="J191" s="118"/>
      <c r="K191" s="117">
        <f>SUM(I191+J191)</f>
        <v>21580</v>
      </c>
    </row>
    <row r="192" spans="1:11" ht="18" customHeight="1">
      <c r="A192" s="108" t="s">
        <v>175</v>
      </c>
      <c r="B192" s="40"/>
      <c r="C192" s="130">
        <v>21611</v>
      </c>
      <c r="D192" s="96"/>
      <c r="E192" s="118"/>
      <c r="F192" s="118"/>
      <c r="G192" s="118"/>
      <c r="H192" s="118"/>
      <c r="I192" s="117">
        <f t="shared" si="22"/>
        <v>21611</v>
      </c>
      <c r="J192" s="118"/>
      <c r="K192" s="117">
        <f>SUM(I192+J192)</f>
        <v>21611</v>
      </c>
    </row>
    <row r="193" spans="1:11" ht="18" customHeight="1">
      <c r="A193" s="108" t="s">
        <v>178</v>
      </c>
      <c r="B193" s="40"/>
      <c r="C193" s="130">
        <v>21641</v>
      </c>
      <c r="D193" s="96"/>
      <c r="E193" s="118"/>
      <c r="F193" s="118"/>
      <c r="G193" s="118"/>
      <c r="H193" s="118"/>
      <c r="I193" s="117">
        <f t="shared" si="22"/>
        <v>21641</v>
      </c>
      <c r="J193" s="118"/>
      <c r="K193" s="117">
        <f>SUM(I193+J193)</f>
        <v>21641</v>
      </c>
    </row>
    <row r="194" spans="1:11" ht="18" customHeight="1">
      <c r="A194" s="63" t="s">
        <v>77</v>
      </c>
      <c r="B194" s="71">
        <v>35</v>
      </c>
      <c r="C194" s="130"/>
      <c r="D194" s="96"/>
      <c r="E194" s="118"/>
      <c r="F194" s="118"/>
      <c r="G194" s="118"/>
      <c r="H194" s="118"/>
      <c r="I194" s="117"/>
      <c r="J194" s="118"/>
      <c r="K194" s="117"/>
    </row>
    <row r="195" spans="1:11" ht="18" customHeight="1">
      <c r="A195" s="108" t="s">
        <v>177</v>
      </c>
      <c r="B195" s="40"/>
      <c r="C195" s="134">
        <v>20874</v>
      </c>
      <c r="D195" s="98">
        <v>2731</v>
      </c>
      <c r="E195" s="118"/>
      <c r="F195" s="118"/>
      <c r="G195" s="118"/>
      <c r="H195" s="118"/>
      <c r="I195" s="117">
        <f t="shared" si="22"/>
        <v>23605</v>
      </c>
      <c r="J195" s="118"/>
      <c r="K195" s="117">
        <f>SUM(I195+J195)</f>
        <v>23605</v>
      </c>
    </row>
    <row r="196" spans="1:11" ht="18" customHeight="1">
      <c r="A196" s="108" t="s">
        <v>172</v>
      </c>
      <c r="B196" s="40"/>
      <c r="C196" s="130">
        <v>20175</v>
      </c>
      <c r="D196" s="96">
        <v>2559</v>
      </c>
      <c r="E196" s="118"/>
      <c r="F196" s="118"/>
      <c r="G196" s="118"/>
      <c r="H196" s="118"/>
      <c r="I196" s="117">
        <f t="shared" si="22"/>
        <v>22734</v>
      </c>
      <c r="J196" s="118"/>
      <c r="K196" s="117">
        <f>SUM(I196+J196)</f>
        <v>22734</v>
      </c>
    </row>
    <row r="197" spans="1:11" ht="18" customHeight="1">
      <c r="A197" s="108" t="s">
        <v>175</v>
      </c>
      <c r="B197" s="40"/>
      <c r="C197" s="130">
        <v>21482</v>
      </c>
      <c r="D197" s="96">
        <v>2638</v>
      </c>
      <c r="E197" s="118"/>
      <c r="F197" s="118"/>
      <c r="G197" s="118"/>
      <c r="H197" s="118"/>
      <c r="I197" s="117">
        <f t="shared" si="22"/>
        <v>24120</v>
      </c>
      <c r="J197" s="118"/>
      <c r="K197" s="117">
        <f>SUM(I197+J197)</f>
        <v>24120</v>
      </c>
    </row>
    <row r="198" spans="1:11" ht="18" customHeight="1">
      <c r="A198" s="108" t="s">
        <v>178</v>
      </c>
      <c r="B198" s="40"/>
      <c r="C198" s="130">
        <v>21486</v>
      </c>
      <c r="D198" s="96">
        <v>2701</v>
      </c>
      <c r="E198" s="118"/>
      <c r="F198" s="118"/>
      <c r="G198" s="118"/>
      <c r="H198" s="118"/>
      <c r="I198" s="117">
        <f t="shared" si="22"/>
        <v>24187</v>
      </c>
      <c r="J198" s="118"/>
      <c r="K198" s="117">
        <f>SUM(I198+J198)</f>
        <v>24187</v>
      </c>
    </row>
    <row r="199" spans="1:11" ht="18" customHeight="1">
      <c r="A199" s="72" t="s">
        <v>78</v>
      </c>
      <c r="B199" s="70">
        <v>36</v>
      </c>
      <c r="C199" s="130"/>
      <c r="D199" s="95"/>
      <c r="E199" s="117"/>
      <c r="F199" s="117"/>
      <c r="G199" s="117"/>
      <c r="H199" s="117"/>
      <c r="I199" s="117"/>
      <c r="J199" s="118"/>
      <c r="K199" s="117"/>
    </row>
    <row r="200" spans="1:11" ht="18" customHeight="1">
      <c r="A200" s="108" t="s">
        <v>177</v>
      </c>
      <c r="B200" s="40"/>
      <c r="C200" s="134">
        <v>109716</v>
      </c>
      <c r="D200" s="99">
        <v>18910</v>
      </c>
      <c r="E200" s="117"/>
      <c r="F200" s="117"/>
      <c r="G200" s="117">
        <v>25515</v>
      </c>
      <c r="H200" s="117"/>
      <c r="I200" s="117">
        <f t="shared" si="22"/>
        <v>154141</v>
      </c>
      <c r="J200" s="118"/>
      <c r="K200" s="117">
        <f>SUM(I200+J200)</f>
        <v>154141</v>
      </c>
    </row>
    <row r="201" spans="1:11" ht="18" customHeight="1">
      <c r="A201" s="108" t="s">
        <v>172</v>
      </c>
      <c r="B201" s="40"/>
      <c r="C201" s="130">
        <v>64692</v>
      </c>
      <c r="D201" s="95">
        <v>18651</v>
      </c>
      <c r="E201" s="117"/>
      <c r="F201" s="117"/>
      <c r="G201" s="117">
        <v>39040</v>
      </c>
      <c r="H201" s="117"/>
      <c r="I201" s="117">
        <f t="shared" si="22"/>
        <v>122383</v>
      </c>
      <c r="J201" s="118"/>
      <c r="K201" s="117">
        <f>SUM(I201+J201)</f>
        <v>122383</v>
      </c>
    </row>
    <row r="202" spans="1:11" ht="18" customHeight="1">
      <c r="A202" s="108" t="s">
        <v>175</v>
      </c>
      <c r="B202" s="40"/>
      <c r="C202" s="130">
        <v>109925</v>
      </c>
      <c r="D202" s="95">
        <v>20567</v>
      </c>
      <c r="E202" s="117"/>
      <c r="F202" s="117"/>
      <c r="G202" s="117"/>
      <c r="H202" s="117"/>
      <c r="I202" s="117">
        <f t="shared" si="22"/>
        <v>130492</v>
      </c>
      <c r="J202" s="118"/>
      <c r="K202" s="117">
        <f>SUM(I202+J202)</f>
        <v>130492</v>
      </c>
    </row>
    <row r="203" spans="1:11" ht="18" customHeight="1">
      <c r="A203" s="108" t="s">
        <v>178</v>
      </c>
      <c r="B203" s="19"/>
      <c r="C203" s="130">
        <v>122981</v>
      </c>
      <c r="D203" s="95">
        <v>20509</v>
      </c>
      <c r="E203" s="117"/>
      <c r="F203" s="117"/>
      <c r="G203" s="117"/>
      <c r="H203" s="117"/>
      <c r="I203" s="117">
        <f t="shared" si="22"/>
        <v>143490</v>
      </c>
      <c r="J203" s="118"/>
      <c r="K203" s="117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41"/>
      <c r="D204" s="94"/>
      <c r="E204" s="115"/>
      <c r="F204" s="115"/>
      <c r="G204" s="115"/>
      <c r="H204" s="115"/>
      <c r="I204" s="115"/>
      <c r="J204" s="115"/>
      <c r="K204" s="115"/>
    </row>
    <row r="205" spans="1:11" s="17" customFormat="1" ht="18" customHeight="1">
      <c r="A205" s="108" t="s">
        <v>177</v>
      </c>
      <c r="B205" s="16"/>
      <c r="C205" s="141">
        <f>SUM(C210+C215)</f>
        <v>20613</v>
      </c>
      <c r="D205" s="94">
        <f aca="true" t="shared" si="23" ref="D205:K205">SUM(D210+D215)</f>
        <v>0</v>
      </c>
      <c r="E205" s="115">
        <f t="shared" si="23"/>
        <v>0</v>
      </c>
      <c r="F205" s="115">
        <f t="shared" si="23"/>
        <v>0</v>
      </c>
      <c r="G205" s="115">
        <f t="shared" si="23"/>
        <v>0</v>
      </c>
      <c r="H205" s="115">
        <f t="shared" si="23"/>
        <v>0</v>
      </c>
      <c r="I205" s="115">
        <f t="shared" si="23"/>
        <v>20613</v>
      </c>
      <c r="J205" s="115">
        <f t="shared" si="23"/>
        <v>0</v>
      </c>
      <c r="K205" s="115">
        <f t="shared" si="23"/>
        <v>20613</v>
      </c>
    </row>
    <row r="206" spans="1:11" s="17" customFormat="1" ht="18" customHeight="1">
      <c r="A206" s="108" t="s">
        <v>172</v>
      </c>
      <c r="B206" s="16"/>
      <c r="C206" s="141">
        <f aca="true" t="shared" si="24" ref="C206:K208">SUM(C211+C216)</f>
        <v>24230</v>
      </c>
      <c r="D206" s="94">
        <f t="shared" si="24"/>
        <v>0</v>
      </c>
      <c r="E206" s="115">
        <f t="shared" si="24"/>
        <v>0</v>
      </c>
      <c r="F206" s="115">
        <f t="shared" si="24"/>
        <v>0</v>
      </c>
      <c r="G206" s="115">
        <f t="shared" si="24"/>
        <v>0</v>
      </c>
      <c r="H206" s="115">
        <f t="shared" si="24"/>
        <v>0</v>
      </c>
      <c r="I206" s="115">
        <f t="shared" si="24"/>
        <v>24230</v>
      </c>
      <c r="J206" s="115">
        <f t="shared" si="24"/>
        <v>0</v>
      </c>
      <c r="K206" s="115">
        <f t="shared" si="24"/>
        <v>24230</v>
      </c>
    </row>
    <row r="207" spans="1:11" s="17" customFormat="1" ht="18" customHeight="1">
      <c r="A207" s="108" t="s">
        <v>175</v>
      </c>
      <c r="B207" s="16"/>
      <c r="C207" s="141">
        <f t="shared" si="24"/>
        <v>24549</v>
      </c>
      <c r="D207" s="94">
        <f t="shared" si="24"/>
        <v>0</v>
      </c>
      <c r="E207" s="115">
        <f t="shared" si="24"/>
        <v>0</v>
      </c>
      <c r="F207" s="115">
        <f t="shared" si="24"/>
        <v>0</v>
      </c>
      <c r="G207" s="115">
        <f t="shared" si="24"/>
        <v>0</v>
      </c>
      <c r="H207" s="115">
        <f t="shared" si="24"/>
        <v>0</v>
      </c>
      <c r="I207" s="115">
        <f t="shared" si="24"/>
        <v>24549</v>
      </c>
      <c r="J207" s="115">
        <f t="shared" si="24"/>
        <v>0</v>
      </c>
      <c r="K207" s="115">
        <f t="shared" si="24"/>
        <v>24549</v>
      </c>
    </row>
    <row r="208" spans="1:11" s="17" customFormat="1" ht="18" customHeight="1">
      <c r="A208" s="108" t="s">
        <v>178</v>
      </c>
      <c r="B208" s="16"/>
      <c r="C208" s="141">
        <f t="shared" si="24"/>
        <v>24036</v>
      </c>
      <c r="D208" s="94">
        <f t="shared" si="24"/>
        <v>0</v>
      </c>
      <c r="E208" s="115">
        <f t="shared" si="24"/>
        <v>0</v>
      </c>
      <c r="F208" s="115">
        <f t="shared" si="24"/>
        <v>0</v>
      </c>
      <c r="G208" s="115">
        <f t="shared" si="24"/>
        <v>0</v>
      </c>
      <c r="H208" s="115">
        <f t="shared" si="24"/>
        <v>0</v>
      </c>
      <c r="I208" s="115">
        <f t="shared" si="24"/>
        <v>24036</v>
      </c>
      <c r="J208" s="115">
        <f t="shared" si="24"/>
        <v>0</v>
      </c>
      <c r="K208" s="115">
        <f t="shared" si="24"/>
        <v>24036</v>
      </c>
    </row>
    <row r="209" spans="1:11" ht="18" customHeight="1">
      <c r="A209" s="21" t="s">
        <v>80</v>
      </c>
      <c r="B209" s="24" t="s">
        <v>81</v>
      </c>
      <c r="C209" s="130"/>
      <c r="D209" s="96"/>
      <c r="E209" s="118"/>
      <c r="F209" s="118"/>
      <c r="G209" s="118"/>
      <c r="H209" s="118"/>
      <c r="I209" s="117"/>
      <c r="J209" s="118"/>
      <c r="K209" s="117"/>
    </row>
    <row r="210" spans="1:11" ht="18" customHeight="1">
      <c r="A210" s="108" t="s">
        <v>177</v>
      </c>
      <c r="B210" s="19"/>
      <c r="C210" s="130"/>
      <c r="D210" s="96"/>
      <c r="E210" s="118"/>
      <c r="F210" s="118"/>
      <c r="G210" s="118"/>
      <c r="H210" s="118"/>
      <c r="I210" s="117">
        <f aca="true" t="shared" si="25" ref="I210:I228">SUM(C210+D210+E210+F210+G210+H210)</f>
        <v>0</v>
      </c>
      <c r="J210" s="118"/>
      <c r="K210" s="117">
        <f>SUM(I210+J210)</f>
        <v>0</v>
      </c>
    </row>
    <row r="211" spans="1:11" ht="18" customHeight="1">
      <c r="A211" s="108" t="s">
        <v>172</v>
      </c>
      <c r="B211" s="19"/>
      <c r="C211" s="130"/>
      <c r="D211" s="96"/>
      <c r="E211" s="118"/>
      <c r="F211" s="118"/>
      <c r="G211" s="118"/>
      <c r="H211" s="118"/>
      <c r="I211" s="117">
        <f t="shared" si="25"/>
        <v>0</v>
      </c>
      <c r="J211" s="118"/>
      <c r="K211" s="117">
        <f>SUM(I211+J211)</f>
        <v>0</v>
      </c>
    </row>
    <row r="212" spans="1:11" ht="18" customHeight="1">
      <c r="A212" s="108" t="s">
        <v>175</v>
      </c>
      <c r="B212" s="19"/>
      <c r="C212" s="130"/>
      <c r="D212" s="96"/>
      <c r="E212" s="118"/>
      <c r="F212" s="118"/>
      <c r="G212" s="118"/>
      <c r="H212" s="118"/>
      <c r="I212" s="117">
        <f t="shared" si="25"/>
        <v>0</v>
      </c>
      <c r="J212" s="118"/>
      <c r="K212" s="117">
        <f>SUM(I212+J212)</f>
        <v>0</v>
      </c>
    </row>
    <row r="213" spans="1:11" ht="18" customHeight="1">
      <c r="A213" s="108" t="s">
        <v>178</v>
      </c>
      <c r="B213" s="19"/>
      <c r="C213" s="130"/>
      <c r="D213" s="96"/>
      <c r="E213" s="118"/>
      <c r="F213" s="118"/>
      <c r="G213" s="118"/>
      <c r="H213" s="118"/>
      <c r="I213" s="117">
        <f t="shared" si="25"/>
        <v>0</v>
      </c>
      <c r="J213" s="118"/>
      <c r="K213" s="117">
        <f>SUM(I213+J213)</f>
        <v>0</v>
      </c>
    </row>
    <row r="214" spans="1:11" ht="21" customHeight="1">
      <c r="A214" s="25" t="s">
        <v>82</v>
      </c>
      <c r="B214" s="24">
        <v>39</v>
      </c>
      <c r="C214" s="130"/>
      <c r="D214" s="130"/>
      <c r="E214" s="131"/>
      <c r="F214" s="132"/>
      <c r="G214" s="132"/>
      <c r="H214" s="132"/>
      <c r="I214" s="131"/>
      <c r="J214" s="132"/>
      <c r="K214" s="131"/>
    </row>
    <row r="215" spans="1:11" ht="18" customHeight="1">
      <c r="A215" s="133" t="s">
        <v>177</v>
      </c>
      <c r="B215" s="19"/>
      <c r="C215" s="130">
        <v>20613</v>
      </c>
      <c r="D215" s="130"/>
      <c r="E215" s="131"/>
      <c r="F215" s="132"/>
      <c r="G215" s="132"/>
      <c r="H215" s="132"/>
      <c r="I215" s="131">
        <f t="shared" si="25"/>
        <v>20613</v>
      </c>
      <c r="J215" s="132"/>
      <c r="K215" s="131">
        <f>SUM(I215+J215)</f>
        <v>20613</v>
      </c>
    </row>
    <row r="216" spans="1:11" ht="18" customHeight="1">
      <c r="A216" s="133" t="s">
        <v>172</v>
      </c>
      <c r="B216" s="19"/>
      <c r="C216" s="130">
        <v>24230</v>
      </c>
      <c r="D216" s="130"/>
      <c r="E216" s="131"/>
      <c r="F216" s="132"/>
      <c r="G216" s="132"/>
      <c r="H216" s="132"/>
      <c r="I216" s="131">
        <f t="shared" si="25"/>
        <v>24230</v>
      </c>
      <c r="J216" s="132"/>
      <c r="K216" s="131">
        <f>SUM(I216+J216)</f>
        <v>24230</v>
      </c>
    </row>
    <row r="217" spans="1:11" ht="18" customHeight="1">
      <c r="A217" s="133" t="s">
        <v>175</v>
      </c>
      <c r="B217" s="19"/>
      <c r="C217" s="130">
        <v>24549</v>
      </c>
      <c r="D217" s="130"/>
      <c r="E217" s="131"/>
      <c r="F217" s="132"/>
      <c r="G217" s="132"/>
      <c r="H217" s="132"/>
      <c r="I217" s="131">
        <f t="shared" si="25"/>
        <v>24549</v>
      </c>
      <c r="J217" s="132"/>
      <c r="K217" s="131">
        <f>SUM(I217+J217)</f>
        <v>24549</v>
      </c>
    </row>
    <row r="218" spans="1:11" ht="18" customHeight="1">
      <c r="A218" s="133" t="s">
        <v>178</v>
      </c>
      <c r="B218" s="19"/>
      <c r="C218" s="130">
        <v>24036</v>
      </c>
      <c r="D218" s="130"/>
      <c r="E218" s="131"/>
      <c r="F218" s="132"/>
      <c r="G218" s="132"/>
      <c r="H218" s="132"/>
      <c r="I218" s="131">
        <f t="shared" si="25"/>
        <v>24036</v>
      </c>
      <c r="J218" s="132"/>
      <c r="K218" s="131">
        <f>SUM(I218+J218)</f>
        <v>24036</v>
      </c>
    </row>
    <row r="219" spans="1:11" ht="40.5" customHeight="1">
      <c r="A219" s="26" t="s">
        <v>83</v>
      </c>
      <c r="B219" s="24">
        <v>40</v>
      </c>
      <c r="C219" s="130"/>
      <c r="D219" s="95"/>
      <c r="E219" s="117"/>
      <c r="F219" s="118"/>
      <c r="G219" s="118"/>
      <c r="H219" s="118"/>
      <c r="I219" s="117"/>
      <c r="J219" s="118"/>
      <c r="K219" s="117"/>
    </row>
    <row r="220" spans="1:11" ht="24" customHeight="1">
      <c r="A220" s="108" t="s">
        <v>177</v>
      </c>
      <c r="B220" s="40"/>
      <c r="C220" s="130"/>
      <c r="D220" s="95"/>
      <c r="E220" s="117"/>
      <c r="F220" s="118"/>
      <c r="G220" s="118"/>
      <c r="H220" s="118"/>
      <c r="I220" s="117">
        <f t="shared" si="25"/>
        <v>0</v>
      </c>
      <c r="J220" s="118"/>
      <c r="K220" s="117">
        <f>SUM(I220+J220)</f>
        <v>0</v>
      </c>
    </row>
    <row r="221" spans="1:11" ht="24" customHeight="1">
      <c r="A221" s="108" t="s">
        <v>172</v>
      </c>
      <c r="B221" s="19"/>
      <c r="C221" s="130"/>
      <c r="D221" s="95"/>
      <c r="E221" s="117"/>
      <c r="F221" s="118"/>
      <c r="G221" s="118"/>
      <c r="H221" s="118"/>
      <c r="I221" s="117">
        <f t="shared" si="25"/>
        <v>0</v>
      </c>
      <c r="J221" s="118"/>
      <c r="K221" s="117">
        <f>SUM(I221+J221)</f>
        <v>0</v>
      </c>
    </row>
    <row r="222" spans="1:11" ht="24" customHeight="1">
      <c r="A222" s="108" t="s">
        <v>175</v>
      </c>
      <c r="B222" s="19"/>
      <c r="C222" s="130"/>
      <c r="D222" s="95"/>
      <c r="E222" s="117"/>
      <c r="F222" s="118"/>
      <c r="G222" s="118"/>
      <c r="H222" s="118"/>
      <c r="I222" s="117">
        <f t="shared" si="25"/>
        <v>0</v>
      </c>
      <c r="J222" s="118"/>
      <c r="K222" s="117">
        <f>SUM(I222+J222)</f>
        <v>0</v>
      </c>
    </row>
    <row r="223" spans="1:11" ht="24" customHeight="1">
      <c r="A223" s="108" t="s">
        <v>178</v>
      </c>
      <c r="B223" s="19"/>
      <c r="C223" s="130"/>
      <c r="D223" s="95"/>
      <c r="E223" s="117"/>
      <c r="F223" s="118"/>
      <c r="G223" s="118"/>
      <c r="H223" s="118"/>
      <c r="I223" s="117">
        <f t="shared" si="25"/>
        <v>0</v>
      </c>
      <c r="J223" s="118"/>
      <c r="K223" s="117">
        <f>SUM(I223+J223)</f>
        <v>0</v>
      </c>
    </row>
    <row r="224" spans="1:15" ht="25.5" customHeight="1">
      <c r="A224" s="26" t="s">
        <v>84</v>
      </c>
      <c r="B224" s="24" t="s">
        <v>164</v>
      </c>
      <c r="C224" s="130"/>
      <c r="D224" s="95"/>
      <c r="E224" s="117"/>
      <c r="F224" s="118"/>
      <c r="G224" s="118"/>
      <c r="H224" s="118"/>
      <c r="I224" s="117"/>
      <c r="J224" s="118"/>
      <c r="K224" s="117"/>
      <c r="O224" s="39"/>
    </row>
    <row r="225" spans="1:11" ht="24.75" customHeight="1">
      <c r="A225" s="108" t="s">
        <v>177</v>
      </c>
      <c r="B225" s="19"/>
      <c r="C225" s="130"/>
      <c r="D225" s="95"/>
      <c r="E225" s="117"/>
      <c r="F225" s="118"/>
      <c r="G225" s="118"/>
      <c r="H225" s="118"/>
      <c r="I225" s="117">
        <f t="shared" si="25"/>
        <v>0</v>
      </c>
      <c r="J225" s="118"/>
      <c r="K225" s="117">
        <f>SUM(I225+J225)</f>
        <v>0</v>
      </c>
    </row>
    <row r="226" spans="1:11" ht="21" customHeight="1">
      <c r="A226" s="108" t="s">
        <v>172</v>
      </c>
      <c r="B226" s="19"/>
      <c r="C226" s="130"/>
      <c r="D226" s="95"/>
      <c r="E226" s="117"/>
      <c r="F226" s="118"/>
      <c r="G226" s="118"/>
      <c r="H226" s="118"/>
      <c r="I226" s="117">
        <f t="shared" si="25"/>
        <v>0</v>
      </c>
      <c r="J226" s="118"/>
      <c r="K226" s="117">
        <f>SUM(I226+J226)</f>
        <v>0</v>
      </c>
    </row>
    <row r="227" spans="1:11" ht="21" customHeight="1">
      <c r="A227" s="108" t="s">
        <v>175</v>
      </c>
      <c r="B227" s="19"/>
      <c r="C227" s="130"/>
      <c r="D227" s="95"/>
      <c r="E227" s="117"/>
      <c r="F227" s="118"/>
      <c r="G227" s="118"/>
      <c r="H227" s="118"/>
      <c r="I227" s="117">
        <f t="shared" si="25"/>
        <v>0</v>
      </c>
      <c r="J227" s="118"/>
      <c r="K227" s="117">
        <f>SUM(I227+J227)</f>
        <v>0</v>
      </c>
    </row>
    <row r="228" spans="1:11" ht="24" customHeight="1">
      <c r="A228" s="108" t="s">
        <v>178</v>
      </c>
      <c r="B228" s="19"/>
      <c r="C228" s="130"/>
      <c r="D228" s="95"/>
      <c r="E228" s="117"/>
      <c r="F228" s="118"/>
      <c r="G228" s="118"/>
      <c r="H228" s="118"/>
      <c r="I228" s="117">
        <f t="shared" si="25"/>
        <v>0</v>
      </c>
      <c r="J228" s="118"/>
      <c r="K228" s="117">
        <f>SUM(I228+J228)</f>
        <v>0</v>
      </c>
    </row>
    <row r="229" spans="1:11" ht="37.5" customHeight="1">
      <c r="A229" s="27" t="s">
        <v>163</v>
      </c>
      <c r="B229" s="24" t="s">
        <v>86</v>
      </c>
      <c r="C229" s="134"/>
      <c r="D229" s="99"/>
      <c r="E229" s="122"/>
      <c r="F229" s="122"/>
      <c r="G229" s="122"/>
      <c r="H229" s="122"/>
      <c r="I229" s="122"/>
      <c r="J229" s="122"/>
      <c r="K229" s="122"/>
    </row>
    <row r="230" spans="1:11" ht="25.5" customHeight="1">
      <c r="A230" s="108" t="s">
        <v>177</v>
      </c>
      <c r="B230" s="19"/>
      <c r="C230" s="130">
        <f>SUM(C20-C140)</f>
        <v>-18655</v>
      </c>
      <c r="D230" s="95">
        <f aca="true" t="shared" si="26" ref="D230:K230">SUM(D20-D140)</f>
        <v>-14499</v>
      </c>
      <c r="E230" s="117">
        <f t="shared" si="26"/>
        <v>0</v>
      </c>
      <c r="F230" s="117">
        <f t="shared" si="26"/>
        <v>0</v>
      </c>
      <c r="G230" s="117">
        <f t="shared" si="26"/>
        <v>0</v>
      </c>
      <c r="H230" s="117">
        <f t="shared" si="26"/>
        <v>-234</v>
      </c>
      <c r="I230" s="117">
        <f t="shared" si="26"/>
        <v>-33388</v>
      </c>
      <c r="J230" s="117">
        <f t="shared" si="26"/>
        <v>0</v>
      </c>
      <c r="K230" s="117">
        <f t="shared" si="26"/>
        <v>-33388</v>
      </c>
    </row>
    <row r="231" spans="1:11" ht="25.5" customHeight="1">
      <c r="A231" s="108" t="s">
        <v>172</v>
      </c>
      <c r="B231" s="19"/>
      <c r="C231" s="130">
        <f>SUM(C21-C141)</f>
        <v>0</v>
      </c>
      <c r="D231" s="95">
        <f aca="true" t="shared" si="27" ref="D231:K233">SUM(D21-D141)</f>
        <v>0</v>
      </c>
      <c r="E231" s="117">
        <f t="shared" si="27"/>
        <v>0</v>
      </c>
      <c r="F231" s="117">
        <f t="shared" si="27"/>
        <v>0</v>
      </c>
      <c r="G231" s="117">
        <f t="shared" si="27"/>
        <v>0</v>
      </c>
      <c r="H231" s="117">
        <f t="shared" si="27"/>
        <v>0</v>
      </c>
      <c r="I231" s="117">
        <f t="shared" si="27"/>
        <v>0</v>
      </c>
      <c r="J231" s="117">
        <f t="shared" si="27"/>
        <v>0</v>
      </c>
      <c r="K231" s="117">
        <f t="shared" si="27"/>
        <v>0</v>
      </c>
    </row>
    <row r="232" spans="1:11" ht="25.5" customHeight="1">
      <c r="A232" s="108" t="s">
        <v>175</v>
      </c>
      <c r="B232" s="19"/>
      <c r="C232" s="130">
        <f>SUM(C22-C142)</f>
        <v>0</v>
      </c>
      <c r="D232" s="95">
        <f t="shared" si="27"/>
        <v>0</v>
      </c>
      <c r="E232" s="117">
        <f t="shared" si="27"/>
        <v>0</v>
      </c>
      <c r="F232" s="117">
        <f t="shared" si="27"/>
        <v>0</v>
      </c>
      <c r="G232" s="117">
        <f t="shared" si="27"/>
        <v>0</v>
      </c>
      <c r="H232" s="117">
        <f t="shared" si="27"/>
        <v>0</v>
      </c>
      <c r="I232" s="117">
        <f t="shared" si="27"/>
        <v>0</v>
      </c>
      <c r="J232" s="117">
        <f t="shared" si="27"/>
        <v>0</v>
      </c>
      <c r="K232" s="117">
        <f t="shared" si="27"/>
        <v>0</v>
      </c>
    </row>
    <row r="233" spans="1:11" ht="25.5" customHeight="1">
      <c r="A233" s="108" t="s">
        <v>178</v>
      </c>
      <c r="B233" s="19"/>
      <c r="C233" s="130">
        <f>SUM(C23-C143)</f>
        <v>0</v>
      </c>
      <c r="D233" s="95">
        <f t="shared" si="27"/>
        <v>0</v>
      </c>
      <c r="E233" s="117">
        <f t="shared" si="27"/>
        <v>0</v>
      </c>
      <c r="F233" s="117">
        <f t="shared" si="27"/>
        <v>0</v>
      </c>
      <c r="G233" s="117">
        <f t="shared" si="27"/>
        <v>0</v>
      </c>
      <c r="H233" s="117">
        <f t="shared" si="27"/>
        <v>0</v>
      </c>
      <c r="I233" s="117">
        <f t="shared" si="27"/>
        <v>0</v>
      </c>
      <c r="J233" s="117">
        <f t="shared" si="27"/>
        <v>0</v>
      </c>
      <c r="K233" s="117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34">
        <f>SUM(C235+C238+C241+C244+C247+C250+C253+C256+C259+C262+C265+C268+C271+C274+C277+C280+C283)</f>
        <v>0</v>
      </c>
      <c r="D234" s="99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22">
        <f t="shared" si="28"/>
        <v>0</v>
      </c>
      <c r="H234" s="122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41">
        <f>SUM(C236+C237)</f>
        <v>0</v>
      </c>
      <c r="D235" s="94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15">
        <f t="shared" si="29"/>
        <v>0</v>
      </c>
      <c r="H235" s="115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30"/>
      <c r="D236" s="95"/>
      <c r="E236" s="41"/>
      <c r="F236" s="41"/>
      <c r="G236" s="117"/>
      <c r="H236" s="117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30"/>
      <c r="D237" s="95"/>
      <c r="E237" s="41"/>
      <c r="F237" s="41"/>
      <c r="G237" s="117"/>
      <c r="H237" s="117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41">
        <f>SUM(C239+C240)</f>
        <v>0</v>
      </c>
      <c r="D238" s="94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15">
        <f t="shared" si="30"/>
        <v>0</v>
      </c>
      <c r="H238" s="115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30"/>
      <c r="D239" s="95"/>
      <c r="E239" s="41"/>
      <c r="F239" s="41"/>
      <c r="G239" s="117"/>
      <c r="H239" s="117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30"/>
      <c r="D240" s="95"/>
      <c r="E240" s="41"/>
      <c r="F240" s="41"/>
      <c r="G240" s="117"/>
      <c r="H240" s="117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41">
        <f>SUM(C242+C243)</f>
        <v>0</v>
      </c>
      <c r="D241" s="94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15">
        <f t="shared" si="31"/>
        <v>0</v>
      </c>
      <c r="H241" s="115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30"/>
      <c r="D242" s="95"/>
      <c r="E242" s="41"/>
      <c r="F242" s="41"/>
      <c r="G242" s="117"/>
      <c r="H242" s="117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30"/>
      <c r="D243" s="95"/>
      <c r="E243" s="41"/>
      <c r="F243" s="41"/>
      <c r="G243" s="117"/>
      <c r="H243" s="117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41">
        <f>SUM(C245+C246)</f>
        <v>0</v>
      </c>
      <c r="D244" s="94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15">
        <f t="shared" si="32"/>
        <v>0</v>
      </c>
      <c r="H244" s="115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30">
        <v>0</v>
      </c>
      <c r="D245" s="95"/>
      <c r="E245" s="41"/>
      <c r="F245" s="41"/>
      <c r="G245" s="117"/>
      <c r="H245" s="117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30">
        <v>0</v>
      </c>
      <c r="D246" s="95"/>
      <c r="E246" s="41"/>
      <c r="F246" s="41"/>
      <c r="G246" s="117"/>
      <c r="H246" s="117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41">
        <f>SUM(C248+C249)</f>
        <v>0</v>
      </c>
      <c r="D247" s="94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15">
        <f t="shared" si="33"/>
        <v>0</v>
      </c>
      <c r="H247" s="115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30">
        <v>0</v>
      </c>
      <c r="D248" s="95"/>
      <c r="E248" s="41"/>
      <c r="F248" s="41"/>
      <c r="G248" s="117"/>
      <c r="H248" s="117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30">
        <v>0</v>
      </c>
      <c r="D249" s="95"/>
      <c r="E249" s="41"/>
      <c r="F249" s="41"/>
      <c r="G249" s="117"/>
      <c r="H249" s="117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41">
        <f>SUM(C251+C252)</f>
        <v>0</v>
      </c>
      <c r="D250" s="94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15">
        <f t="shared" si="34"/>
        <v>0</v>
      </c>
      <c r="H250" s="115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30"/>
      <c r="D251" s="95"/>
      <c r="E251" s="41"/>
      <c r="F251" s="41"/>
      <c r="G251" s="117"/>
      <c r="H251" s="117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30"/>
      <c r="D252" s="95"/>
      <c r="E252" s="41"/>
      <c r="F252" s="41"/>
      <c r="G252" s="117"/>
      <c r="H252" s="117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41">
        <f>SUM(C254+C255)</f>
        <v>0</v>
      </c>
      <c r="D253" s="94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15">
        <f t="shared" si="35"/>
        <v>0</v>
      </c>
      <c r="H253" s="115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30"/>
      <c r="D254" s="95"/>
      <c r="E254" s="41"/>
      <c r="F254" s="41"/>
      <c r="G254" s="117"/>
      <c r="H254" s="117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30"/>
      <c r="D255" s="95"/>
      <c r="E255" s="41"/>
      <c r="F255" s="41"/>
      <c r="G255" s="117"/>
      <c r="H255" s="117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41">
        <f>SUM(C257+C258)</f>
        <v>0</v>
      </c>
      <c r="D256" s="94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15">
        <f t="shared" si="36"/>
        <v>0</v>
      </c>
      <c r="H256" s="115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30"/>
      <c r="D257" s="95"/>
      <c r="E257" s="41"/>
      <c r="F257" s="41"/>
      <c r="G257" s="117"/>
      <c r="H257" s="117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30"/>
      <c r="D258" s="95"/>
      <c r="E258" s="41"/>
      <c r="F258" s="41"/>
      <c r="G258" s="117"/>
      <c r="H258" s="117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41">
        <f>SUM(C260+C261)</f>
        <v>0</v>
      </c>
      <c r="D259" s="94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15">
        <f t="shared" si="37"/>
        <v>0</v>
      </c>
      <c r="H259" s="115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30"/>
      <c r="D260" s="95"/>
      <c r="E260" s="41"/>
      <c r="F260" s="41"/>
      <c r="G260" s="117"/>
      <c r="H260" s="117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30"/>
      <c r="D261" s="95"/>
      <c r="E261" s="41"/>
      <c r="F261" s="41"/>
      <c r="G261" s="117"/>
      <c r="H261" s="117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41">
        <f>SUM(C263+C264)</f>
        <v>0</v>
      </c>
      <c r="D262" s="94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15">
        <f t="shared" si="38"/>
        <v>0</v>
      </c>
      <c r="H262" s="115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30"/>
      <c r="D263" s="95"/>
      <c r="E263" s="41"/>
      <c r="F263" s="41"/>
      <c r="G263" s="117"/>
      <c r="H263" s="117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30"/>
      <c r="D264" s="95"/>
      <c r="E264" s="41"/>
      <c r="F264" s="41"/>
      <c r="G264" s="117"/>
      <c r="H264" s="117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41">
        <f>SUM(C266+C267)</f>
        <v>0</v>
      </c>
      <c r="D265" s="94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15">
        <f t="shared" si="39"/>
        <v>0</v>
      </c>
      <c r="H265" s="115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30"/>
      <c r="D266" s="95"/>
      <c r="E266" s="41"/>
      <c r="F266" s="41"/>
      <c r="G266" s="117"/>
      <c r="H266" s="117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30"/>
      <c r="D267" s="95"/>
      <c r="E267" s="41"/>
      <c r="F267" s="41"/>
      <c r="G267" s="117"/>
      <c r="H267" s="117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41">
        <f>SUM(C269+C270)</f>
        <v>0</v>
      </c>
      <c r="D268" s="94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15">
        <f t="shared" si="40"/>
        <v>0</v>
      </c>
      <c r="H268" s="115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30"/>
      <c r="D269" s="95"/>
      <c r="E269" s="41"/>
      <c r="F269" s="41"/>
      <c r="G269" s="117"/>
      <c r="H269" s="117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30"/>
      <c r="D270" s="95"/>
      <c r="E270" s="41"/>
      <c r="F270" s="41"/>
      <c r="G270" s="117"/>
      <c r="H270" s="117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41">
        <f>SUM(C272+C273)</f>
        <v>0</v>
      </c>
      <c r="D271" s="94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15">
        <f t="shared" si="41"/>
        <v>0</v>
      </c>
      <c r="H271" s="115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30"/>
      <c r="D272" s="95"/>
      <c r="E272" s="41"/>
      <c r="F272" s="41"/>
      <c r="G272" s="117"/>
      <c r="H272" s="117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30"/>
      <c r="D273" s="95"/>
      <c r="E273" s="41"/>
      <c r="F273" s="41"/>
      <c r="G273" s="117"/>
      <c r="H273" s="117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41">
        <f>SUM(C275+C276)</f>
        <v>0</v>
      </c>
      <c r="D274" s="94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15">
        <f t="shared" si="42"/>
        <v>0</v>
      </c>
      <c r="H274" s="115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30"/>
      <c r="D275" s="95"/>
      <c r="E275" s="41"/>
      <c r="F275" s="41"/>
      <c r="G275" s="117"/>
      <c r="H275" s="117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30"/>
      <c r="D276" s="95"/>
      <c r="E276" s="41"/>
      <c r="F276" s="41"/>
      <c r="G276" s="117"/>
      <c r="H276" s="117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34">
        <f>SUM(C278+C279)</f>
        <v>0</v>
      </c>
      <c r="D277" s="99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22">
        <f t="shared" si="43"/>
        <v>0</v>
      </c>
      <c r="H277" s="122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30"/>
      <c r="D278" s="95"/>
      <c r="E278" s="41"/>
      <c r="F278" s="41"/>
      <c r="G278" s="117"/>
      <c r="H278" s="117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30"/>
      <c r="D279" s="95"/>
      <c r="E279" s="41"/>
      <c r="F279" s="41"/>
      <c r="G279" s="117"/>
      <c r="H279" s="117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41">
        <f>SUM(C281+C282)</f>
        <v>0</v>
      </c>
      <c r="D280" s="94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15">
        <f t="shared" si="44"/>
        <v>0</v>
      </c>
      <c r="H280" s="115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30"/>
      <c r="D281" s="95"/>
      <c r="E281" s="41"/>
      <c r="F281" s="41"/>
      <c r="G281" s="117"/>
      <c r="H281" s="117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30"/>
      <c r="D282" s="95"/>
      <c r="E282" s="41"/>
      <c r="F282" s="41"/>
      <c r="G282" s="117"/>
      <c r="H282" s="117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41">
        <f>SUM(C284+C285)</f>
        <v>0</v>
      </c>
      <c r="D283" s="94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15">
        <f t="shared" si="45"/>
        <v>0</v>
      </c>
      <c r="H283" s="115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30"/>
      <c r="D284" s="95"/>
      <c r="E284" s="41"/>
      <c r="F284" s="41"/>
      <c r="G284" s="117"/>
      <c r="H284" s="117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30"/>
      <c r="D285" s="95"/>
      <c r="E285" s="41"/>
      <c r="F285" s="41"/>
      <c r="G285" s="117"/>
      <c r="H285" s="117"/>
      <c r="I285" s="20"/>
      <c r="J285" s="62"/>
      <c r="K285" s="35"/>
    </row>
    <row r="286" spans="1:11" ht="24" customHeight="1" hidden="1">
      <c r="A286" s="74"/>
      <c r="B286" s="75"/>
      <c r="C286" s="152"/>
      <c r="D286" s="100"/>
      <c r="E286" s="76"/>
      <c r="F286" s="76"/>
      <c r="G286" s="123"/>
      <c r="H286" s="123"/>
      <c r="I286" s="77"/>
      <c r="J286" s="78"/>
      <c r="K286" s="79"/>
    </row>
    <row r="287" spans="1:11" s="31" customFormat="1" ht="18" customHeight="1">
      <c r="A287" s="37"/>
      <c r="B287" s="4"/>
      <c r="C287" s="153"/>
      <c r="D287" s="101"/>
      <c r="E287" s="73"/>
      <c r="F287" s="73"/>
      <c r="G287" s="124"/>
      <c r="H287" s="124"/>
      <c r="I287" s="30"/>
      <c r="J287" s="73"/>
      <c r="K287" s="33"/>
    </row>
    <row r="288" spans="1:11" s="80" customFormat="1" ht="26.25" customHeight="1" hidden="1">
      <c r="A288" s="103" t="s">
        <v>174</v>
      </c>
      <c r="B288" s="164" t="s">
        <v>180</v>
      </c>
      <c r="C288" s="164"/>
      <c r="D288" s="164"/>
      <c r="E288" s="164"/>
      <c r="F288" s="164"/>
      <c r="G288" s="164"/>
      <c r="H288" s="164"/>
      <c r="I288" s="107"/>
      <c r="J288" s="159" t="s">
        <v>169</v>
      </c>
      <c r="K288" s="159"/>
    </row>
    <row r="289" spans="1:11" s="80" customFormat="1" ht="21" customHeight="1" hidden="1">
      <c r="A289" s="103" t="s">
        <v>173</v>
      </c>
      <c r="B289" s="164" t="s">
        <v>181</v>
      </c>
      <c r="C289" s="164"/>
      <c r="D289" s="164"/>
      <c r="E289" s="164"/>
      <c r="F289" s="164"/>
      <c r="G289" s="164"/>
      <c r="H289" s="164"/>
      <c r="I289" s="107"/>
      <c r="J289" s="159" t="s">
        <v>170</v>
      </c>
      <c r="K289" s="159"/>
    </row>
    <row r="290" spans="1:11" s="31" customFormat="1" ht="21" customHeight="1">
      <c r="A290" s="104"/>
      <c r="B290" s="105"/>
      <c r="C290" s="154"/>
      <c r="D290" s="129"/>
      <c r="E290" s="106"/>
      <c r="F290" s="106"/>
      <c r="G290" s="125"/>
      <c r="H290" s="125"/>
      <c r="I290" s="105"/>
      <c r="J290" s="177"/>
      <c r="K290" s="178"/>
    </row>
    <row r="291" spans="1:11" s="31" customFormat="1" ht="20.25" customHeight="1">
      <c r="A291" s="172" t="s">
        <v>157</v>
      </c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</row>
    <row r="292" spans="1:11" s="31" customFormat="1" ht="18" customHeight="1">
      <c r="A292" s="171" t="s">
        <v>179</v>
      </c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</row>
    <row r="293" spans="1:11" s="31" customFormat="1" ht="17.25">
      <c r="A293" s="47"/>
      <c r="B293" s="47"/>
      <c r="C293" s="150"/>
      <c r="D293" s="91"/>
      <c r="E293" s="47"/>
      <c r="F293" s="47"/>
      <c r="G293" s="112"/>
      <c r="H293" s="112"/>
      <c r="I293" s="47"/>
      <c r="J293" s="47"/>
      <c r="K293" s="47"/>
    </row>
    <row r="294" spans="3:11" s="31" customFormat="1" ht="17.25">
      <c r="C294" s="150"/>
      <c r="D294" s="91"/>
      <c r="E294" s="47"/>
      <c r="F294" s="47"/>
      <c r="G294" s="112"/>
      <c r="H294" s="112"/>
      <c r="I294" s="12"/>
      <c r="J294" s="47"/>
      <c r="K294" s="33"/>
    </row>
    <row r="295" spans="3:11" s="31" customFormat="1" ht="17.25">
      <c r="C295" s="150"/>
      <c r="D295" s="91"/>
      <c r="E295" s="47"/>
      <c r="F295" s="47"/>
      <c r="G295" s="112"/>
      <c r="H295" s="112"/>
      <c r="I295" s="12"/>
      <c r="J295" s="47"/>
      <c r="K295" s="33"/>
    </row>
    <row r="296" spans="3:11" s="31" customFormat="1" ht="17.25">
      <c r="C296" s="150"/>
      <c r="D296" s="91"/>
      <c r="E296" s="47"/>
      <c r="F296" s="47"/>
      <c r="G296" s="112"/>
      <c r="H296" s="112"/>
      <c r="I296" s="12"/>
      <c r="J296" s="47"/>
      <c r="K296" s="33"/>
    </row>
    <row r="297" spans="3:11" s="31" customFormat="1" ht="17.25">
      <c r="C297" s="150"/>
      <c r="D297" s="91"/>
      <c r="E297" s="47"/>
      <c r="F297" s="47"/>
      <c r="G297" s="112"/>
      <c r="H297" s="112"/>
      <c r="I297" s="12"/>
      <c r="J297" s="47"/>
      <c r="K297" s="33"/>
    </row>
    <row r="298" spans="3:11" s="31" customFormat="1" ht="17.25">
      <c r="C298" s="150"/>
      <c r="D298" s="91"/>
      <c r="E298" s="47"/>
      <c r="F298" s="47"/>
      <c r="G298" s="112"/>
      <c r="H298" s="112"/>
      <c r="I298" s="12"/>
      <c r="J298" s="47"/>
      <c r="K298" s="33"/>
    </row>
    <row r="299" spans="3:11" s="31" customFormat="1" ht="17.25">
      <c r="C299" s="150"/>
      <c r="D299" s="91"/>
      <c r="E299" s="47"/>
      <c r="F299" s="47"/>
      <c r="G299" s="112"/>
      <c r="H299" s="112"/>
      <c r="I299" s="12"/>
      <c r="J299" s="47"/>
      <c r="K299" s="33"/>
    </row>
    <row r="300" spans="3:11" s="31" customFormat="1" ht="17.25">
      <c r="C300" s="150"/>
      <c r="D300" s="91"/>
      <c r="E300" s="47"/>
      <c r="F300" s="47"/>
      <c r="G300" s="112"/>
      <c r="H300" s="112"/>
      <c r="I300" s="12"/>
      <c r="J300" s="47"/>
      <c r="K300" s="33"/>
    </row>
    <row r="301" spans="3:11" s="31" customFormat="1" ht="17.25">
      <c r="C301" s="150"/>
      <c r="D301" s="91"/>
      <c r="E301" s="47"/>
      <c r="F301" s="47"/>
      <c r="G301" s="112"/>
      <c r="H301" s="112"/>
      <c r="I301" s="12"/>
      <c r="J301" s="47"/>
      <c r="K301" s="33"/>
    </row>
    <row r="302" spans="3:11" s="31" customFormat="1" ht="17.25">
      <c r="C302" s="150"/>
      <c r="D302" s="91"/>
      <c r="E302" s="47"/>
      <c r="F302" s="47"/>
      <c r="G302" s="112"/>
      <c r="H302" s="112"/>
      <c r="I302" s="12"/>
      <c r="J302" s="47"/>
      <c r="K302" s="33"/>
    </row>
    <row r="303" spans="3:11" s="31" customFormat="1" ht="17.25">
      <c r="C303" s="150"/>
      <c r="D303" s="91"/>
      <c r="E303" s="47"/>
      <c r="F303" s="47"/>
      <c r="G303" s="112"/>
      <c r="H303" s="112"/>
      <c r="I303" s="12"/>
      <c r="J303" s="47"/>
      <c r="K303" s="33"/>
    </row>
    <row r="304" spans="3:11" s="31" customFormat="1" ht="17.25">
      <c r="C304" s="150"/>
      <c r="D304" s="91"/>
      <c r="E304" s="47"/>
      <c r="F304" s="47"/>
      <c r="G304" s="112"/>
      <c r="H304" s="112"/>
      <c r="I304" s="12"/>
      <c r="J304" s="47"/>
      <c r="K304" s="33"/>
    </row>
    <row r="305" spans="3:11" s="31" customFormat="1" ht="17.25">
      <c r="C305" s="150"/>
      <c r="D305" s="91"/>
      <c r="E305" s="47"/>
      <c r="F305" s="47"/>
      <c r="G305" s="112"/>
      <c r="H305" s="112"/>
      <c r="I305" s="12"/>
      <c r="J305" s="47"/>
      <c r="K305" s="33"/>
    </row>
    <row r="306" spans="3:11" s="31" customFormat="1" ht="17.25">
      <c r="C306" s="150"/>
      <c r="D306" s="91"/>
      <c r="E306" s="47"/>
      <c r="F306" s="47"/>
      <c r="G306" s="112"/>
      <c r="H306" s="112"/>
      <c r="I306" s="12"/>
      <c r="J306" s="47"/>
      <c r="K306" s="33"/>
    </row>
    <row r="307" spans="3:11" s="31" customFormat="1" ht="17.25">
      <c r="C307" s="150"/>
      <c r="D307" s="91"/>
      <c r="E307" s="47"/>
      <c r="F307" s="47"/>
      <c r="G307" s="112"/>
      <c r="H307" s="112"/>
      <c r="I307" s="12"/>
      <c r="J307" s="47"/>
      <c r="K307" s="33"/>
    </row>
    <row r="308" spans="3:11" s="31" customFormat="1" ht="17.25">
      <c r="C308" s="150"/>
      <c r="D308" s="91"/>
      <c r="E308" s="47"/>
      <c r="F308" s="47"/>
      <c r="G308" s="112"/>
      <c r="H308" s="112"/>
      <c r="I308" s="12"/>
      <c r="J308" s="47"/>
      <c r="K308" s="33"/>
    </row>
    <row r="309" spans="3:11" s="31" customFormat="1" ht="17.25">
      <c r="C309" s="150"/>
      <c r="D309" s="91"/>
      <c r="E309" s="47"/>
      <c r="F309" s="47"/>
      <c r="G309" s="112"/>
      <c r="H309" s="112"/>
      <c r="I309" s="12"/>
      <c r="J309" s="47"/>
      <c r="K309" s="33"/>
    </row>
    <row r="310" spans="3:11" s="31" customFormat="1" ht="17.25">
      <c r="C310" s="150"/>
      <c r="D310" s="91"/>
      <c r="E310" s="47"/>
      <c r="F310" s="47"/>
      <c r="G310" s="112"/>
      <c r="H310" s="112"/>
      <c r="I310" s="12"/>
      <c r="J310" s="47"/>
      <c r="K310" s="33"/>
    </row>
    <row r="311" spans="3:11" s="31" customFormat="1" ht="17.25">
      <c r="C311" s="150"/>
      <c r="D311" s="91"/>
      <c r="E311" s="47"/>
      <c r="F311" s="47"/>
      <c r="G311" s="112"/>
      <c r="H311" s="112"/>
      <c r="I311" s="12"/>
      <c r="J311" s="47"/>
      <c r="K311" s="33"/>
    </row>
    <row r="312" spans="3:11" s="31" customFormat="1" ht="17.25">
      <c r="C312" s="150"/>
      <c r="D312" s="91"/>
      <c r="E312" s="47"/>
      <c r="F312" s="47"/>
      <c r="G312" s="112"/>
      <c r="H312" s="112"/>
      <c r="I312" s="12"/>
      <c r="J312" s="47"/>
      <c r="K312" s="33"/>
    </row>
    <row r="313" spans="3:11" s="31" customFormat="1" ht="17.25">
      <c r="C313" s="150"/>
      <c r="D313" s="91"/>
      <c r="E313" s="47"/>
      <c r="F313" s="47"/>
      <c r="G313" s="112"/>
      <c r="H313" s="112"/>
      <c r="I313" s="12"/>
      <c r="J313" s="47"/>
      <c r="K313" s="33"/>
    </row>
    <row r="314" spans="3:11" s="31" customFormat="1" ht="17.25">
      <c r="C314" s="150"/>
      <c r="D314" s="91"/>
      <c r="E314" s="47"/>
      <c r="F314" s="47"/>
      <c r="G314" s="112"/>
      <c r="H314" s="112"/>
      <c r="I314" s="12"/>
      <c r="J314" s="47"/>
      <c r="K314" s="33"/>
    </row>
    <row r="315" spans="3:11" s="31" customFormat="1" ht="17.25">
      <c r="C315" s="150"/>
      <c r="D315" s="91"/>
      <c r="E315" s="47"/>
      <c r="F315" s="47"/>
      <c r="G315" s="112"/>
      <c r="H315" s="112"/>
      <c r="I315" s="12"/>
      <c r="J315" s="47"/>
      <c r="K315" s="33"/>
    </row>
    <row r="316" spans="3:11" s="31" customFormat="1" ht="17.25">
      <c r="C316" s="150"/>
      <c r="D316" s="91"/>
      <c r="E316" s="47"/>
      <c r="F316" s="47"/>
      <c r="G316" s="112"/>
      <c r="H316" s="112"/>
      <c r="I316" s="12"/>
      <c r="J316" s="47"/>
      <c r="K316" s="33"/>
    </row>
    <row r="317" spans="3:11" s="31" customFormat="1" ht="17.25">
      <c r="C317" s="150"/>
      <c r="D317" s="91"/>
      <c r="E317" s="47"/>
      <c r="F317" s="47"/>
      <c r="G317" s="112"/>
      <c r="H317" s="112"/>
      <c r="I317" s="12"/>
      <c r="J317" s="47"/>
      <c r="K317" s="33"/>
    </row>
    <row r="318" spans="3:11" s="31" customFormat="1" ht="17.25">
      <c r="C318" s="150"/>
      <c r="D318" s="91"/>
      <c r="E318" s="47"/>
      <c r="F318" s="47"/>
      <c r="G318" s="112"/>
      <c r="H318" s="112"/>
      <c r="I318" s="12"/>
      <c r="J318" s="47"/>
      <c r="K318" s="33"/>
    </row>
    <row r="319" spans="3:11" s="31" customFormat="1" ht="17.25">
      <c r="C319" s="150"/>
      <c r="D319" s="91"/>
      <c r="E319" s="47"/>
      <c r="F319" s="47"/>
      <c r="G319" s="112"/>
      <c r="H319" s="112"/>
      <c r="I319" s="12"/>
      <c r="J319" s="47"/>
      <c r="K319" s="33"/>
    </row>
    <row r="320" spans="3:11" s="31" customFormat="1" ht="17.25">
      <c r="C320" s="150"/>
      <c r="D320" s="91"/>
      <c r="E320" s="47"/>
      <c r="F320" s="47"/>
      <c r="G320" s="112"/>
      <c r="H320" s="112"/>
      <c r="I320" s="12"/>
      <c r="J320" s="47"/>
      <c r="K320" s="33"/>
    </row>
    <row r="321" spans="3:11" s="31" customFormat="1" ht="17.25">
      <c r="C321" s="150"/>
      <c r="D321" s="91"/>
      <c r="E321" s="47"/>
      <c r="F321" s="47"/>
      <c r="G321" s="112"/>
      <c r="H321" s="112"/>
      <c r="I321" s="12"/>
      <c r="J321" s="47"/>
      <c r="K321" s="33"/>
    </row>
    <row r="322" spans="3:11" s="31" customFormat="1" ht="17.25">
      <c r="C322" s="150"/>
      <c r="D322" s="91"/>
      <c r="E322" s="47"/>
      <c r="F322" s="47"/>
      <c r="G322" s="112"/>
      <c r="H322" s="112"/>
      <c r="I322" s="12"/>
      <c r="J322" s="47"/>
      <c r="K322" s="33"/>
    </row>
    <row r="323" spans="3:11" s="31" customFormat="1" ht="17.25">
      <c r="C323" s="150"/>
      <c r="D323" s="91"/>
      <c r="E323" s="47"/>
      <c r="F323" s="47"/>
      <c r="G323" s="112"/>
      <c r="H323" s="112"/>
      <c r="I323" s="12"/>
      <c r="J323" s="47"/>
      <c r="K323" s="33"/>
    </row>
    <row r="324" spans="3:11" s="31" customFormat="1" ht="17.25">
      <c r="C324" s="150"/>
      <c r="D324" s="91"/>
      <c r="E324" s="47"/>
      <c r="F324" s="47"/>
      <c r="G324" s="112"/>
      <c r="H324" s="112"/>
      <c r="I324" s="12"/>
      <c r="J324" s="47"/>
      <c r="K324" s="33"/>
    </row>
    <row r="325" spans="3:11" s="31" customFormat="1" ht="17.25">
      <c r="C325" s="150"/>
      <c r="D325" s="91"/>
      <c r="E325" s="47"/>
      <c r="F325" s="47"/>
      <c r="G325" s="112"/>
      <c r="H325" s="112"/>
      <c r="I325" s="12"/>
      <c r="J325" s="47"/>
      <c r="K325" s="33"/>
    </row>
    <row r="326" spans="3:11" s="31" customFormat="1" ht="17.25">
      <c r="C326" s="150"/>
      <c r="D326" s="91"/>
      <c r="E326" s="47"/>
      <c r="F326" s="47"/>
      <c r="G326" s="112"/>
      <c r="H326" s="112"/>
      <c r="I326" s="12"/>
      <c r="J326" s="47"/>
      <c r="K326" s="33"/>
    </row>
    <row r="327" spans="3:11" s="31" customFormat="1" ht="17.25">
      <c r="C327" s="150"/>
      <c r="D327" s="91"/>
      <c r="E327" s="47"/>
      <c r="F327" s="47"/>
      <c r="G327" s="112"/>
      <c r="H327" s="112"/>
      <c r="I327" s="12"/>
      <c r="J327" s="47"/>
      <c r="K327" s="33"/>
    </row>
    <row r="328" spans="3:11" s="31" customFormat="1" ht="17.25">
      <c r="C328" s="150"/>
      <c r="D328" s="91"/>
      <c r="E328" s="47"/>
      <c r="F328" s="47"/>
      <c r="G328" s="112"/>
      <c r="H328" s="112"/>
      <c r="I328" s="12"/>
      <c r="J328" s="47"/>
      <c r="K328" s="33"/>
    </row>
    <row r="329" spans="3:11" s="31" customFormat="1" ht="17.25">
      <c r="C329" s="150"/>
      <c r="D329" s="91"/>
      <c r="E329" s="47"/>
      <c r="F329" s="47"/>
      <c r="G329" s="112"/>
      <c r="H329" s="112"/>
      <c r="I329" s="12"/>
      <c r="J329" s="47"/>
      <c r="K329" s="33"/>
    </row>
    <row r="330" spans="3:11" s="31" customFormat="1" ht="17.25">
      <c r="C330" s="150"/>
      <c r="D330" s="91"/>
      <c r="E330" s="47"/>
      <c r="F330" s="47"/>
      <c r="G330" s="112"/>
      <c r="H330" s="112"/>
      <c r="I330" s="12"/>
      <c r="J330" s="47"/>
      <c r="K330" s="33"/>
    </row>
    <row r="331" spans="3:11" s="31" customFormat="1" ht="17.25">
      <c r="C331" s="150"/>
      <c r="D331" s="91"/>
      <c r="E331" s="47"/>
      <c r="F331" s="47"/>
      <c r="G331" s="112"/>
      <c r="H331" s="112"/>
      <c r="I331" s="12"/>
      <c r="J331" s="47"/>
      <c r="K331" s="33"/>
    </row>
    <row r="332" spans="3:11" s="31" customFormat="1" ht="17.25">
      <c r="C332" s="150"/>
      <c r="D332" s="91"/>
      <c r="E332" s="47"/>
      <c r="F332" s="47"/>
      <c r="G332" s="112"/>
      <c r="H332" s="112"/>
      <c r="I332" s="12"/>
      <c r="J332" s="47"/>
      <c r="K332" s="33"/>
    </row>
    <row r="333" spans="3:11" s="31" customFormat="1" ht="17.25">
      <c r="C333" s="150"/>
      <c r="D333" s="91"/>
      <c r="E333" s="47"/>
      <c r="F333" s="47"/>
      <c r="G333" s="112"/>
      <c r="H333" s="112"/>
      <c r="I333" s="12"/>
      <c r="J333" s="47"/>
      <c r="K333" s="33"/>
    </row>
    <row r="334" spans="3:11" s="31" customFormat="1" ht="17.25">
      <c r="C334" s="150"/>
      <c r="D334" s="91"/>
      <c r="E334" s="47"/>
      <c r="F334" s="47"/>
      <c r="G334" s="112"/>
      <c r="H334" s="112"/>
      <c r="I334" s="12"/>
      <c r="J334" s="47"/>
      <c r="K334" s="33"/>
    </row>
    <row r="335" spans="3:11" s="31" customFormat="1" ht="17.25">
      <c r="C335" s="150"/>
      <c r="D335" s="91"/>
      <c r="E335" s="47"/>
      <c r="F335" s="47"/>
      <c r="G335" s="112"/>
      <c r="H335" s="112"/>
      <c r="I335" s="12"/>
      <c r="J335" s="47"/>
      <c r="K335" s="33"/>
    </row>
    <row r="336" spans="3:11" s="31" customFormat="1" ht="17.25">
      <c r="C336" s="150"/>
      <c r="D336" s="91"/>
      <c r="E336" s="47"/>
      <c r="F336" s="47"/>
      <c r="G336" s="112"/>
      <c r="H336" s="112"/>
      <c r="I336" s="12"/>
      <c r="J336" s="47"/>
      <c r="K336" s="33"/>
    </row>
    <row r="337" spans="3:11" s="31" customFormat="1" ht="17.25">
      <c r="C337" s="150"/>
      <c r="D337" s="91"/>
      <c r="E337" s="47"/>
      <c r="F337" s="47"/>
      <c r="G337" s="112"/>
      <c r="H337" s="112"/>
      <c r="I337" s="12"/>
      <c r="J337" s="47"/>
      <c r="K337" s="33"/>
    </row>
    <row r="338" spans="3:11" s="31" customFormat="1" ht="17.25">
      <c r="C338" s="150"/>
      <c r="D338" s="91"/>
      <c r="E338" s="47"/>
      <c r="F338" s="47"/>
      <c r="G338" s="112"/>
      <c r="H338" s="112"/>
      <c r="I338" s="12"/>
      <c r="J338" s="47"/>
      <c r="K338" s="33"/>
    </row>
    <row r="339" spans="3:11" s="31" customFormat="1" ht="17.25">
      <c r="C339" s="150"/>
      <c r="D339" s="91"/>
      <c r="E339" s="47"/>
      <c r="F339" s="47"/>
      <c r="G339" s="112"/>
      <c r="H339" s="112"/>
      <c r="I339" s="12"/>
      <c r="J339" s="47"/>
      <c r="K339" s="33"/>
    </row>
    <row r="340" spans="3:11" s="31" customFormat="1" ht="17.25">
      <c r="C340" s="150"/>
      <c r="D340" s="91"/>
      <c r="E340" s="47"/>
      <c r="F340" s="47"/>
      <c r="G340" s="112"/>
      <c r="H340" s="112"/>
      <c r="I340" s="12"/>
      <c r="J340" s="47"/>
      <c r="K340" s="33"/>
    </row>
    <row r="341" spans="3:11" s="31" customFormat="1" ht="17.25">
      <c r="C341" s="150"/>
      <c r="D341" s="91"/>
      <c r="E341" s="47"/>
      <c r="F341" s="47"/>
      <c r="G341" s="112"/>
      <c r="H341" s="112"/>
      <c r="I341" s="12"/>
      <c r="J341" s="47"/>
      <c r="K341" s="33"/>
    </row>
    <row r="342" spans="3:11" s="31" customFormat="1" ht="17.25">
      <c r="C342" s="150"/>
      <c r="D342" s="91"/>
      <c r="E342" s="47"/>
      <c r="F342" s="47"/>
      <c r="G342" s="112"/>
      <c r="H342" s="112"/>
      <c r="I342" s="12"/>
      <c r="J342" s="47"/>
      <c r="K342" s="33"/>
    </row>
    <row r="343" spans="3:11" s="31" customFormat="1" ht="17.25">
      <c r="C343" s="150"/>
      <c r="D343" s="91"/>
      <c r="E343" s="47"/>
      <c r="F343" s="47"/>
      <c r="G343" s="112"/>
      <c r="H343" s="112"/>
      <c r="I343" s="12"/>
      <c r="J343" s="47"/>
      <c r="K343" s="33"/>
    </row>
    <row r="344" spans="3:11" s="31" customFormat="1" ht="17.25">
      <c r="C344" s="150"/>
      <c r="D344" s="91"/>
      <c r="E344" s="47"/>
      <c r="F344" s="47"/>
      <c r="G344" s="112"/>
      <c r="H344" s="112"/>
      <c r="I344" s="12"/>
      <c r="J344" s="47"/>
      <c r="K344" s="33"/>
    </row>
    <row r="345" spans="3:11" s="31" customFormat="1" ht="17.25">
      <c r="C345" s="150"/>
      <c r="D345" s="91"/>
      <c r="E345" s="47"/>
      <c r="F345" s="47"/>
      <c r="G345" s="112"/>
      <c r="H345" s="112"/>
      <c r="I345" s="12"/>
      <c r="J345" s="47"/>
      <c r="K345" s="33"/>
    </row>
    <row r="346" spans="3:11" s="31" customFormat="1" ht="17.25">
      <c r="C346" s="150"/>
      <c r="D346" s="91"/>
      <c r="E346" s="47"/>
      <c r="F346" s="47"/>
      <c r="G346" s="112"/>
      <c r="H346" s="112"/>
      <c r="I346" s="12"/>
      <c r="J346" s="47"/>
      <c r="K346" s="33"/>
    </row>
    <row r="347" spans="3:11" s="31" customFormat="1" ht="17.25">
      <c r="C347" s="150"/>
      <c r="D347" s="91"/>
      <c r="E347" s="47"/>
      <c r="F347" s="47"/>
      <c r="G347" s="112"/>
      <c r="H347" s="112"/>
      <c r="I347" s="12"/>
      <c r="J347" s="47"/>
      <c r="K347" s="33"/>
    </row>
    <row r="348" spans="3:11" s="31" customFormat="1" ht="17.25">
      <c r="C348" s="150"/>
      <c r="D348" s="91"/>
      <c r="E348" s="47"/>
      <c r="F348" s="47"/>
      <c r="G348" s="112"/>
      <c r="H348" s="112"/>
      <c r="I348" s="12"/>
      <c r="J348" s="47"/>
      <c r="K348" s="33"/>
    </row>
    <row r="349" spans="3:11" s="31" customFormat="1" ht="17.25">
      <c r="C349" s="150"/>
      <c r="D349" s="91"/>
      <c r="E349" s="47"/>
      <c r="F349" s="47"/>
      <c r="G349" s="112"/>
      <c r="H349" s="112"/>
      <c r="I349" s="12"/>
      <c r="J349" s="47"/>
      <c r="K349" s="33"/>
    </row>
    <row r="350" spans="3:11" s="31" customFormat="1" ht="17.25">
      <c r="C350" s="150"/>
      <c r="D350" s="91"/>
      <c r="E350" s="47"/>
      <c r="F350" s="47"/>
      <c r="G350" s="112"/>
      <c r="H350" s="112"/>
      <c r="I350" s="12"/>
      <c r="J350" s="47"/>
      <c r="K350" s="33"/>
    </row>
    <row r="351" spans="3:11" s="31" customFormat="1" ht="17.25">
      <c r="C351" s="150"/>
      <c r="D351" s="91"/>
      <c r="E351" s="47"/>
      <c r="F351" s="47"/>
      <c r="G351" s="112"/>
      <c r="H351" s="112"/>
      <c r="I351" s="12"/>
      <c r="J351" s="47"/>
      <c r="K351" s="33"/>
    </row>
    <row r="352" spans="3:11" s="31" customFormat="1" ht="17.25">
      <c r="C352" s="150"/>
      <c r="D352" s="91"/>
      <c r="E352" s="47"/>
      <c r="F352" s="47"/>
      <c r="G352" s="112"/>
      <c r="H352" s="112"/>
      <c r="I352" s="12"/>
      <c r="J352" s="47"/>
      <c r="K352" s="33"/>
    </row>
    <row r="353" spans="3:11" s="31" customFormat="1" ht="17.25">
      <c r="C353" s="150"/>
      <c r="D353" s="91"/>
      <c r="E353" s="47"/>
      <c r="F353" s="47"/>
      <c r="G353" s="112"/>
      <c r="H353" s="112"/>
      <c r="I353" s="12"/>
      <c r="J353" s="47"/>
      <c r="K353" s="33"/>
    </row>
    <row r="354" spans="3:11" s="31" customFormat="1" ht="17.25">
      <c r="C354" s="150"/>
      <c r="D354" s="91"/>
      <c r="E354" s="47"/>
      <c r="F354" s="47"/>
      <c r="G354" s="112"/>
      <c r="H354" s="112"/>
      <c r="I354" s="12"/>
      <c r="J354" s="47"/>
      <c r="K354" s="33"/>
    </row>
    <row r="355" spans="3:11" s="31" customFormat="1" ht="17.25">
      <c r="C355" s="150"/>
      <c r="D355" s="91"/>
      <c r="E355" s="47"/>
      <c r="F355" s="47"/>
      <c r="G355" s="112"/>
      <c r="H355" s="112"/>
      <c r="I355" s="12"/>
      <c r="J355" s="47"/>
      <c r="K355" s="33"/>
    </row>
    <row r="356" spans="3:11" s="31" customFormat="1" ht="17.25">
      <c r="C356" s="150"/>
      <c r="D356" s="91"/>
      <c r="E356" s="47"/>
      <c r="F356" s="47"/>
      <c r="G356" s="112"/>
      <c r="H356" s="112"/>
      <c r="I356" s="12"/>
      <c r="J356" s="47"/>
      <c r="K356" s="33"/>
    </row>
    <row r="357" spans="3:11" s="31" customFormat="1" ht="17.25">
      <c r="C357" s="150"/>
      <c r="D357" s="91"/>
      <c r="E357" s="47"/>
      <c r="F357" s="47"/>
      <c r="G357" s="112"/>
      <c r="H357" s="112"/>
      <c r="I357" s="12"/>
      <c r="J357" s="47"/>
      <c r="K357" s="33"/>
    </row>
    <row r="358" spans="3:11" s="31" customFormat="1" ht="17.25">
      <c r="C358" s="150"/>
      <c r="D358" s="91"/>
      <c r="E358" s="47"/>
      <c r="F358" s="47"/>
      <c r="G358" s="112"/>
      <c r="H358" s="112"/>
      <c r="I358" s="12"/>
      <c r="J358" s="47"/>
      <c r="K358" s="33"/>
    </row>
    <row r="359" spans="3:11" s="31" customFormat="1" ht="17.25">
      <c r="C359" s="150"/>
      <c r="D359" s="91"/>
      <c r="E359" s="47"/>
      <c r="F359" s="47"/>
      <c r="G359" s="112"/>
      <c r="H359" s="112"/>
      <c r="I359" s="12"/>
      <c r="J359" s="47"/>
      <c r="K359" s="33"/>
    </row>
    <row r="360" spans="3:11" s="31" customFormat="1" ht="17.25">
      <c r="C360" s="150"/>
      <c r="D360" s="91"/>
      <c r="E360" s="47"/>
      <c r="F360" s="47"/>
      <c r="G360" s="112"/>
      <c r="H360" s="112"/>
      <c r="I360" s="12"/>
      <c r="J360" s="47"/>
      <c r="K360" s="33"/>
    </row>
    <row r="361" spans="3:11" s="31" customFormat="1" ht="17.25">
      <c r="C361" s="150"/>
      <c r="D361" s="91"/>
      <c r="E361" s="47"/>
      <c r="F361" s="47"/>
      <c r="G361" s="112"/>
      <c r="H361" s="112"/>
      <c r="I361" s="12"/>
      <c r="J361" s="47"/>
      <c r="K361" s="33"/>
    </row>
    <row r="362" spans="3:11" s="31" customFormat="1" ht="17.25">
      <c r="C362" s="150"/>
      <c r="D362" s="91"/>
      <c r="E362" s="47"/>
      <c r="F362" s="47"/>
      <c r="G362" s="112"/>
      <c r="H362" s="112"/>
      <c r="I362" s="12"/>
      <c r="J362" s="47"/>
      <c r="K362" s="33"/>
    </row>
    <row r="363" spans="3:11" s="31" customFormat="1" ht="17.25">
      <c r="C363" s="150"/>
      <c r="D363" s="91"/>
      <c r="E363" s="47"/>
      <c r="F363" s="47"/>
      <c r="G363" s="112"/>
      <c r="H363" s="112"/>
      <c r="I363" s="12"/>
      <c r="J363" s="47"/>
      <c r="K363" s="33"/>
    </row>
    <row r="364" spans="3:11" s="31" customFormat="1" ht="17.25">
      <c r="C364" s="150"/>
      <c r="D364" s="91"/>
      <c r="E364" s="47"/>
      <c r="F364" s="47"/>
      <c r="G364" s="112"/>
      <c r="H364" s="112"/>
      <c r="I364" s="12"/>
      <c r="J364" s="47"/>
      <c r="K364" s="33"/>
    </row>
    <row r="365" spans="3:11" s="31" customFormat="1" ht="17.25">
      <c r="C365" s="150"/>
      <c r="D365" s="91"/>
      <c r="E365" s="47"/>
      <c r="F365" s="47"/>
      <c r="G365" s="112"/>
      <c r="H365" s="112"/>
      <c r="I365" s="12"/>
      <c r="J365" s="47"/>
      <c r="K365" s="33"/>
    </row>
    <row r="366" spans="3:11" s="31" customFormat="1" ht="17.25">
      <c r="C366" s="150"/>
      <c r="D366" s="91"/>
      <c r="E366" s="47"/>
      <c r="F366" s="47"/>
      <c r="G366" s="112"/>
      <c r="H366" s="112"/>
      <c r="I366" s="12"/>
      <c r="J366" s="47"/>
      <c r="K366" s="33"/>
    </row>
    <row r="367" spans="3:11" s="31" customFormat="1" ht="17.25">
      <c r="C367" s="150"/>
      <c r="D367" s="91"/>
      <c r="E367" s="47"/>
      <c r="F367" s="47"/>
      <c r="G367" s="112"/>
      <c r="H367" s="112"/>
      <c r="I367" s="12"/>
      <c r="J367" s="47"/>
      <c r="K367" s="33"/>
    </row>
    <row r="368" spans="3:11" s="31" customFormat="1" ht="17.25">
      <c r="C368" s="150"/>
      <c r="D368" s="91"/>
      <c r="E368" s="47"/>
      <c r="F368" s="47"/>
      <c r="G368" s="112"/>
      <c r="H368" s="112"/>
      <c r="I368" s="12"/>
      <c r="J368" s="47"/>
      <c r="K368" s="33"/>
    </row>
    <row r="369" spans="3:11" s="31" customFormat="1" ht="17.25">
      <c r="C369" s="150"/>
      <c r="D369" s="91"/>
      <c r="E369" s="47"/>
      <c r="F369" s="47"/>
      <c r="G369" s="112"/>
      <c r="H369" s="112"/>
      <c r="I369" s="12"/>
      <c r="J369" s="47"/>
      <c r="K369" s="33"/>
    </row>
    <row r="370" spans="3:11" s="31" customFormat="1" ht="17.25">
      <c r="C370" s="150"/>
      <c r="D370" s="91"/>
      <c r="E370" s="47"/>
      <c r="F370" s="47"/>
      <c r="G370" s="112"/>
      <c r="H370" s="112"/>
      <c r="I370" s="12"/>
      <c r="J370" s="47"/>
      <c r="K370" s="33"/>
    </row>
    <row r="371" spans="3:11" s="31" customFormat="1" ht="17.25">
      <c r="C371" s="150"/>
      <c r="D371" s="91"/>
      <c r="E371" s="47"/>
      <c r="F371" s="47"/>
      <c r="G371" s="112"/>
      <c r="H371" s="112"/>
      <c r="I371" s="12"/>
      <c r="J371" s="47"/>
      <c r="K371" s="33"/>
    </row>
    <row r="372" spans="3:11" s="31" customFormat="1" ht="17.25">
      <c r="C372" s="150"/>
      <c r="D372" s="91"/>
      <c r="E372" s="47"/>
      <c r="F372" s="47"/>
      <c r="G372" s="112"/>
      <c r="H372" s="112"/>
      <c r="I372" s="12"/>
      <c r="J372" s="47"/>
      <c r="K372" s="33"/>
    </row>
    <row r="373" spans="3:11" s="31" customFormat="1" ht="17.25">
      <c r="C373" s="150"/>
      <c r="D373" s="91"/>
      <c r="E373" s="47"/>
      <c r="F373" s="47"/>
      <c r="G373" s="112"/>
      <c r="H373" s="112"/>
      <c r="I373" s="12"/>
      <c r="J373" s="47"/>
      <c r="K373" s="33"/>
    </row>
    <row r="374" spans="3:11" s="31" customFormat="1" ht="17.25">
      <c r="C374" s="150"/>
      <c r="D374" s="91"/>
      <c r="E374" s="47"/>
      <c r="F374" s="47"/>
      <c r="G374" s="112"/>
      <c r="H374" s="112"/>
      <c r="I374" s="12"/>
      <c r="J374" s="47"/>
      <c r="K374" s="33"/>
    </row>
    <row r="375" spans="3:11" s="31" customFormat="1" ht="17.25">
      <c r="C375" s="150"/>
      <c r="D375" s="91"/>
      <c r="E375" s="47"/>
      <c r="F375" s="47"/>
      <c r="G375" s="112"/>
      <c r="H375" s="112"/>
      <c r="I375" s="12"/>
      <c r="J375" s="47"/>
      <c r="K375" s="33"/>
    </row>
    <row r="376" spans="3:11" s="31" customFormat="1" ht="17.25">
      <c r="C376" s="150"/>
      <c r="D376" s="91"/>
      <c r="E376" s="47"/>
      <c r="F376" s="47"/>
      <c r="G376" s="112"/>
      <c r="H376" s="112"/>
      <c r="I376" s="12"/>
      <c r="J376" s="47"/>
      <c r="K376" s="33"/>
    </row>
    <row r="377" spans="3:11" s="31" customFormat="1" ht="17.25">
      <c r="C377" s="150"/>
      <c r="D377" s="91"/>
      <c r="E377" s="47"/>
      <c r="F377" s="47"/>
      <c r="G377" s="112"/>
      <c r="H377" s="112"/>
      <c r="I377" s="12"/>
      <c r="J377" s="47"/>
      <c r="K377" s="33"/>
    </row>
    <row r="378" spans="3:11" s="31" customFormat="1" ht="17.25">
      <c r="C378" s="150"/>
      <c r="D378" s="91"/>
      <c r="E378" s="47"/>
      <c r="F378" s="47"/>
      <c r="G378" s="112"/>
      <c r="H378" s="112"/>
      <c r="I378" s="12"/>
      <c r="J378" s="47"/>
      <c r="K378" s="33"/>
    </row>
    <row r="379" spans="3:11" s="31" customFormat="1" ht="17.25">
      <c r="C379" s="150"/>
      <c r="D379" s="91"/>
      <c r="E379" s="47"/>
      <c r="F379" s="47"/>
      <c r="G379" s="112"/>
      <c r="H379" s="112"/>
      <c r="I379" s="12"/>
      <c r="J379" s="47"/>
      <c r="K379" s="33"/>
    </row>
    <row r="380" spans="3:11" s="31" customFormat="1" ht="17.25">
      <c r="C380" s="150"/>
      <c r="D380" s="91"/>
      <c r="E380" s="47"/>
      <c r="F380" s="47"/>
      <c r="G380" s="112"/>
      <c r="H380" s="112"/>
      <c r="I380" s="12"/>
      <c r="J380" s="47"/>
      <c r="K380" s="33"/>
    </row>
    <row r="381" spans="3:11" s="31" customFormat="1" ht="17.25">
      <c r="C381" s="150"/>
      <c r="D381" s="91"/>
      <c r="E381" s="47"/>
      <c r="F381" s="47"/>
      <c r="G381" s="112"/>
      <c r="H381" s="112"/>
      <c r="I381" s="12"/>
      <c r="J381" s="47"/>
      <c r="K381" s="33"/>
    </row>
    <row r="382" spans="3:11" s="31" customFormat="1" ht="17.25">
      <c r="C382" s="150"/>
      <c r="D382" s="91"/>
      <c r="E382" s="47"/>
      <c r="F382" s="47"/>
      <c r="G382" s="112"/>
      <c r="H382" s="112"/>
      <c r="I382" s="12"/>
      <c r="J382" s="47"/>
      <c r="K382" s="33"/>
    </row>
    <row r="383" spans="3:11" s="31" customFormat="1" ht="17.25">
      <c r="C383" s="150"/>
      <c r="D383" s="91"/>
      <c r="E383" s="47"/>
      <c r="F383" s="47"/>
      <c r="G383" s="112"/>
      <c r="H383" s="112"/>
      <c r="I383" s="12"/>
      <c r="J383" s="47"/>
      <c r="K383" s="33"/>
    </row>
    <row r="384" spans="3:11" s="31" customFormat="1" ht="17.25">
      <c r="C384" s="150"/>
      <c r="D384" s="91"/>
      <c r="E384" s="47"/>
      <c r="F384" s="47"/>
      <c r="G384" s="112"/>
      <c r="H384" s="112"/>
      <c r="I384" s="12"/>
      <c r="J384" s="47"/>
      <c r="K384" s="33"/>
    </row>
    <row r="385" spans="3:11" s="31" customFormat="1" ht="17.25">
      <c r="C385" s="150"/>
      <c r="D385" s="91"/>
      <c r="E385" s="47"/>
      <c r="F385" s="47"/>
      <c r="G385" s="112"/>
      <c r="H385" s="112"/>
      <c r="I385" s="12"/>
      <c r="J385" s="47"/>
      <c r="K385" s="33"/>
    </row>
    <row r="386" spans="3:11" s="31" customFormat="1" ht="17.25">
      <c r="C386" s="150"/>
      <c r="D386" s="91"/>
      <c r="E386" s="47"/>
      <c r="F386" s="47"/>
      <c r="G386" s="112"/>
      <c r="H386" s="112"/>
      <c r="I386" s="12"/>
      <c r="J386" s="47"/>
      <c r="K386" s="33"/>
    </row>
    <row r="387" spans="3:11" s="31" customFormat="1" ht="17.25">
      <c r="C387" s="150"/>
      <c r="D387" s="91"/>
      <c r="E387" s="47"/>
      <c r="F387" s="47"/>
      <c r="G387" s="112"/>
      <c r="H387" s="112"/>
      <c r="I387" s="12"/>
      <c r="J387" s="47"/>
      <c r="K387" s="33"/>
    </row>
    <row r="388" spans="3:11" s="31" customFormat="1" ht="17.25">
      <c r="C388" s="150"/>
      <c r="D388" s="91"/>
      <c r="E388" s="47"/>
      <c r="F388" s="47"/>
      <c r="G388" s="112"/>
      <c r="H388" s="112"/>
      <c r="I388" s="12"/>
      <c r="J388" s="47"/>
      <c r="K388" s="33"/>
    </row>
    <row r="389" spans="3:11" s="31" customFormat="1" ht="17.25">
      <c r="C389" s="150"/>
      <c r="D389" s="91"/>
      <c r="E389" s="47"/>
      <c r="F389" s="47"/>
      <c r="G389" s="112"/>
      <c r="H389" s="112"/>
      <c r="I389" s="12"/>
      <c r="J389" s="47"/>
      <c r="K389" s="33"/>
    </row>
    <row r="390" spans="3:11" s="31" customFormat="1" ht="17.25">
      <c r="C390" s="150"/>
      <c r="D390" s="91"/>
      <c r="E390" s="47"/>
      <c r="F390" s="47"/>
      <c r="G390" s="112"/>
      <c r="H390" s="112"/>
      <c r="I390" s="12"/>
      <c r="J390" s="47"/>
      <c r="K390" s="33"/>
    </row>
    <row r="391" spans="3:11" s="31" customFormat="1" ht="17.25">
      <c r="C391" s="150"/>
      <c r="D391" s="91"/>
      <c r="E391" s="47"/>
      <c r="F391" s="47"/>
      <c r="G391" s="112"/>
      <c r="H391" s="112"/>
      <c r="I391" s="12"/>
      <c r="J391" s="47"/>
      <c r="K391" s="33"/>
    </row>
    <row r="392" spans="3:11" s="31" customFormat="1" ht="17.25">
      <c r="C392" s="150"/>
      <c r="D392" s="91"/>
      <c r="E392" s="47"/>
      <c r="F392" s="47"/>
      <c r="G392" s="112"/>
      <c r="H392" s="112"/>
      <c r="I392" s="12"/>
      <c r="J392" s="47"/>
      <c r="K392" s="33"/>
    </row>
    <row r="393" spans="3:11" s="31" customFormat="1" ht="17.25">
      <c r="C393" s="150"/>
      <c r="D393" s="91"/>
      <c r="E393" s="47"/>
      <c r="F393" s="47"/>
      <c r="G393" s="112"/>
      <c r="H393" s="112"/>
      <c r="I393" s="12"/>
      <c r="J393" s="47"/>
      <c r="K393" s="33"/>
    </row>
    <row r="394" spans="3:11" s="31" customFormat="1" ht="17.25">
      <c r="C394" s="150"/>
      <c r="D394" s="91"/>
      <c r="E394" s="47"/>
      <c r="F394" s="47"/>
      <c r="G394" s="112"/>
      <c r="H394" s="112"/>
      <c r="I394" s="12"/>
      <c r="J394" s="47"/>
      <c r="K394" s="33"/>
    </row>
    <row r="395" spans="3:11" s="31" customFormat="1" ht="17.25">
      <c r="C395" s="150"/>
      <c r="D395" s="91"/>
      <c r="E395" s="47"/>
      <c r="F395" s="47"/>
      <c r="G395" s="112"/>
      <c r="H395" s="112"/>
      <c r="I395" s="12"/>
      <c r="J395" s="47"/>
      <c r="K395" s="33"/>
    </row>
    <row r="396" spans="3:11" s="31" customFormat="1" ht="17.25">
      <c r="C396" s="150"/>
      <c r="D396" s="91"/>
      <c r="E396" s="47"/>
      <c r="F396" s="47"/>
      <c r="G396" s="112"/>
      <c r="H396" s="112"/>
      <c r="I396" s="12"/>
      <c r="J396" s="47"/>
      <c r="K396" s="33"/>
    </row>
    <row r="397" spans="3:11" s="31" customFormat="1" ht="17.25">
      <c r="C397" s="150"/>
      <c r="D397" s="91"/>
      <c r="E397" s="47"/>
      <c r="F397" s="47"/>
      <c r="G397" s="112"/>
      <c r="H397" s="112"/>
      <c r="I397" s="12"/>
      <c r="J397" s="47"/>
      <c r="K397" s="33"/>
    </row>
    <row r="398" spans="3:11" s="31" customFormat="1" ht="17.25">
      <c r="C398" s="150"/>
      <c r="D398" s="91"/>
      <c r="E398" s="47"/>
      <c r="F398" s="47"/>
      <c r="G398" s="112"/>
      <c r="H398" s="112"/>
      <c r="I398" s="12"/>
      <c r="J398" s="47"/>
      <c r="K398" s="33"/>
    </row>
    <row r="399" spans="3:11" s="31" customFormat="1" ht="17.25">
      <c r="C399" s="150"/>
      <c r="D399" s="91"/>
      <c r="E399" s="47"/>
      <c r="F399" s="47"/>
      <c r="G399" s="112"/>
      <c r="H399" s="112"/>
      <c r="I399" s="12"/>
      <c r="J399" s="47"/>
      <c r="K399" s="33"/>
    </row>
    <row r="400" spans="3:11" s="31" customFormat="1" ht="17.25">
      <c r="C400" s="150"/>
      <c r="D400" s="91"/>
      <c r="E400" s="47"/>
      <c r="F400" s="47"/>
      <c r="G400" s="112"/>
      <c r="H400" s="112"/>
      <c r="I400" s="12"/>
      <c r="J400" s="47"/>
      <c r="K400" s="33"/>
    </row>
    <row r="401" spans="3:11" s="31" customFormat="1" ht="17.25">
      <c r="C401" s="150"/>
      <c r="D401" s="91"/>
      <c r="E401" s="47"/>
      <c r="F401" s="47"/>
      <c r="G401" s="112"/>
      <c r="H401" s="112"/>
      <c r="I401" s="12"/>
      <c r="J401" s="47"/>
      <c r="K401" s="33"/>
    </row>
    <row r="402" spans="3:11" s="31" customFormat="1" ht="17.25">
      <c r="C402" s="150"/>
      <c r="D402" s="91"/>
      <c r="E402" s="47"/>
      <c r="F402" s="47"/>
      <c r="G402" s="112"/>
      <c r="H402" s="112"/>
      <c r="I402" s="12"/>
      <c r="J402" s="47"/>
      <c r="K402" s="33"/>
    </row>
    <row r="403" spans="3:11" s="31" customFormat="1" ht="17.25">
      <c r="C403" s="150"/>
      <c r="D403" s="91"/>
      <c r="E403" s="47"/>
      <c r="F403" s="47"/>
      <c r="G403" s="112"/>
      <c r="H403" s="112"/>
      <c r="I403" s="12"/>
      <c r="J403" s="47"/>
      <c r="K403" s="33"/>
    </row>
    <row r="404" spans="3:11" s="31" customFormat="1" ht="17.25">
      <c r="C404" s="150"/>
      <c r="D404" s="91"/>
      <c r="E404" s="47"/>
      <c r="F404" s="47"/>
      <c r="G404" s="112"/>
      <c r="H404" s="112"/>
      <c r="I404" s="12"/>
      <c r="J404" s="47"/>
      <c r="K404" s="33"/>
    </row>
    <row r="405" spans="3:11" s="31" customFormat="1" ht="17.25">
      <c r="C405" s="150"/>
      <c r="D405" s="91"/>
      <c r="E405" s="47"/>
      <c r="F405" s="47"/>
      <c r="G405" s="112"/>
      <c r="H405" s="112"/>
      <c r="I405" s="12"/>
      <c r="J405" s="47"/>
      <c r="K405" s="33"/>
    </row>
    <row r="406" spans="3:11" s="31" customFormat="1" ht="17.25">
      <c r="C406" s="150"/>
      <c r="D406" s="91"/>
      <c r="E406" s="47"/>
      <c r="F406" s="47"/>
      <c r="G406" s="112"/>
      <c r="H406" s="112"/>
      <c r="I406" s="12"/>
      <c r="J406" s="47"/>
      <c r="K406" s="33"/>
    </row>
    <row r="407" spans="3:11" s="31" customFormat="1" ht="17.25">
      <c r="C407" s="150"/>
      <c r="D407" s="91"/>
      <c r="E407" s="47"/>
      <c r="F407" s="47"/>
      <c r="G407" s="112"/>
      <c r="H407" s="112"/>
      <c r="I407" s="12"/>
      <c r="J407" s="47"/>
      <c r="K407" s="33"/>
    </row>
    <row r="408" spans="3:11" s="31" customFormat="1" ht="17.25">
      <c r="C408" s="150"/>
      <c r="D408" s="91"/>
      <c r="E408" s="47"/>
      <c r="F408" s="47"/>
      <c r="G408" s="112"/>
      <c r="H408" s="112"/>
      <c r="I408" s="12"/>
      <c r="J408" s="47"/>
      <c r="K408" s="33"/>
    </row>
    <row r="409" spans="3:11" s="31" customFormat="1" ht="17.25">
      <c r="C409" s="150"/>
      <c r="D409" s="91"/>
      <c r="E409" s="47"/>
      <c r="F409" s="47"/>
      <c r="G409" s="112"/>
      <c r="H409" s="112"/>
      <c r="I409" s="12"/>
      <c r="J409" s="47"/>
      <c r="K409" s="33"/>
    </row>
    <row r="410" spans="3:11" s="31" customFormat="1" ht="17.25">
      <c r="C410" s="150"/>
      <c r="D410" s="91"/>
      <c r="E410" s="47"/>
      <c r="F410" s="47"/>
      <c r="G410" s="112"/>
      <c r="H410" s="112"/>
      <c r="I410" s="12"/>
      <c r="J410" s="47"/>
      <c r="K410" s="33"/>
    </row>
    <row r="411" spans="3:11" s="31" customFormat="1" ht="17.25">
      <c r="C411" s="150"/>
      <c r="D411" s="91"/>
      <c r="E411" s="47"/>
      <c r="F411" s="47"/>
      <c r="G411" s="112"/>
      <c r="H411" s="112"/>
      <c r="I411" s="12"/>
      <c r="J411" s="47"/>
      <c r="K411" s="33"/>
    </row>
    <row r="412" spans="3:11" s="31" customFormat="1" ht="17.25">
      <c r="C412" s="150"/>
      <c r="D412" s="91"/>
      <c r="E412" s="47"/>
      <c r="F412" s="47"/>
      <c r="G412" s="112"/>
      <c r="H412" s="112"/>
      <c r="I412" s="12"/>
      <c r="J412" s="47"/>
      <c r="K412" s="33"/>
    </row>
    <row r="413" spans="3:11" s="31" customFormat="1" ht="17.25">
      <c r="C413" s="150"/>
      <c r="D413" s="91"/>
      <c r="E413" s="47"/>
      <c r="F413" s="47"/>
      <c r="G413" s="112"/>
      <c r="H413" s="112"/>
      <c r="I413" s="12"/>
      <c r="J413" s="47"/>
      <c r="K413" s="33"/>
    </row>
    <row r="414" spans="3:11" s="31" customFormat="1" ht="17.25">
      <c r="C414" s="150"/>
      <c r="D414" s="91"/>
      <c r="E414" s="47"/>
      <c r="F414" s="47"/>
      <c r="G414" s="112"/>
      <c r="H414" s="112"/>
      <c r="I414" s="12"/>
      <c r="J414" s="47"/>
      <c r="K414" s="33"/>
    </row>
    <row r="415" spans="3:11" s="31" customFormat="1" ht="17.25">
      <c r="C415" s="150"/>
      <c r="D415" s="91"/>
      <c r="E415" s="47"/>
      <c r="F415" s="47"/>
      <c r="G415" s="112"/>
      <c r="H415" s="112"/>
      <c r="I415" s="12"/>
      <c r="J415" s="47"/>
      <c r="K415" s="33"/>
    </row>
    <row r="416" spans="3:11" s="31" customFormat="1" ht="17.25">
      <c r="C416" s="150"/>
      <c r="D416" s="91"/>
      <c r="E416" s="47"/>
      <c r="F416" s="47"/>
      <c r="G416" s="112"/>
      <c r="H416" s="112"/>
      <c r="I416" s="12"/>
      <c r="J416" s="47"/>
      <c r="K416" s="33"/>
    </row>
    <row r="417" spans="3:11" s="31" customFormat="1" ht="17.25">
      <c r="C417" s="150"/>
      <c r="D417" s="91"/>
      <c r="E417" s="47"/>
      <c r="F417" s="47"/>
      <c r="G417" s="112"/>
      <c r="H417" s="112"/>
      <c r="I417" s="12"/>
      <c r="J417" s="47"/>
      <c r="K417" s="33"/>
    </row>
    <row r="418" spans="3:11" s="31" customFormat="1" ht="17.25">
      <c r="C418" s="150"/>
      <c r="D418" s="91"/>
      <c r="E418" s="47"/>
      <c r="F418" s="47"/>
      <c r="G418" s="112"/>
      <c r="H418" s="112"/>
      <c r="I418" s="12"/>
      <c r="J418" s="47"/>
      <c r="K418" s="33"/>
    </row>
    <row r="419" spans="3:11" s="31" customFormat="1" ht="17.25">
      <c r="C419" s="150"/>
      <c r="D419" s="91"/>
      <c r="E419" s="47"/>
      <c r="F419" s="47"/>
      <c r="G419" s="112"/>
      <c r="H419" s="112"/>
      <c r="I419" s="12"/>
      <c r="J419" s="47"/>
      <c r="K419" s="33"/>
    </row>
    <row r="420" spans="3:11" s="31" customFormat="1" ht="17.25">
      <c r="C420" s="150"/>
      <c r="D420" s="91"/>
      <c r="E420" s="47"/>
      <c r="F420" s="47"/>
      <c r="G420" s="112"/>
      <c r="H420" s="112"/>
      <c r="I420" s="12"/>
      <c r="J420" s="47"/>
      <c r="K420" s="33"/>
    </row>
  </sheetData>
  <sheetProtection/>
  <mergeCells count="22">
    <mergeCell ref="A6:K6"/>
    <mergeCell ref="J290:K290"/>
    <mergeCell ref="G9:G17"/>
    <mergeCell ref="C9:C17"/>
    <mergeCell ref="I2:K2"/>
    <mergeCell ref="A292:K292"/>
    <mergeCell ref="H9:H17"/>
    <mergeCell ref="I9:I17"/>
    <mergeCell ref="J9:J17"/>
    <mergeCell ref="K9:K17"/>
    <mergeCell ref="A291:K291"/>
    <mergeCell ref="G3:K3"/>
    <mergeCell ref="E9:E17"/>
    <mergeCell ref="F9:F17"/>
    <mergeCell ref="J288:K288"/>
    <mergeCell ref="J289:K289"/>
    <mergeCell ref="A5:K5"/>
    <mergeCell ref="B9:B17"/>
    <mergeCell ref="D9:D17"/>
    <mergeCell ref="A9:A17"/>
    <mergeCell ref="B288:H288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2022-07-26T11:19:35Z</cp:lastPrinted>
  <dcterms:created xsi:type="dcterms:W3CDTF">2019-11-19T15:52:31Z</dcterms:created>
  <dcterms:modified xsi:type="dcterms:W3CDTF">2022-07-26T11:20:25Z</dcterms:modified>
  <cp:category/>
  <cp:version/>
  <cp:contentType/>
  <cp:contentStatus/>
</cp:coreProperties>
</file>